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docstore\Selby\Policy Strategy\General\Planning Policy\Monitoring\Strategic Housing Land Availability Assessment\SHLAA 2020\SHLAA Final Report (2020)\"/>
    </mc:Choice>
  </mc:AlternateContent>
  <xr:revisionPtr revIDLastSave="0" documentId="13_ncr:1_{6858E367-D7C9-4950-B93A-655475D95FD1}" xr6:coauthVersionLast="45" xr6:coauthVersionMax="45" xr10:uidLastSave="{00000000-0000-0000-0000-000000000000}"/>
  <bookViews>
    <workbookView xWindow="20280" yWindow="-75" windowWidth="29040" windowHeight="15840" tabRatio="720" xr2:uid="{00000000-000D-0000-FFFF-FFFF00000000}"/>
  </bookViews>
  <sheets>
    <sheet name="Local Plan Sites" sheetId="10" r:id="rId1"/>
  </sheets>
  <definedNames>
    <definedName name="_xlnm._FilterDatabase" localSheetId="0" hidden="1">'Local Plan Sites'!$A$1:$DO$624</definedName>
    <definedName name="_xlnm.Database">#REF!</definedName>
  </definedNames>
  <calcPr calcId="191028"/>
  <customWorkbookViews>
    <customWorkbookView name="Richard Welch - Personal View" guid="{5D554747-572D-43EC-BBC7-EB739B1C1F83}" mergeInterval="0" personalView="1" maximized="1" xWindow="-8" yWindow="-8" windowWidth="1936" windowHeight="1056" tabRatio="720" activeSheetId="1"/>
    <customWorkbookView name="Helen Gregory - Personal View" guid="{1A0CE811-B1E2-4164-A3F8-5E4896A1845C}" mergeInterval="0" personalView="1" maximized="1" windowWidth="1440" windowHeight="674" tabRatio="609" activeSheetId="1"/>
    <customWorkbookView name="Clare Dickinson - Personal View" guid="{EC74B2C3-33FC-4442-A21C-B89322365E93}" mergeInterval="0" personalView="1" maximized="1" windowWidth="1280" windowHeight="799" tabRatio="774" activeSheetId="1"/>
    <customWorkbookView name="David Greenfield - Personal View" guid="{5F6BE216-5E74-40DC-9155-DBC6E86D858A}" mergeInterval="0" personalView="1" maximized="1" windowWidth="1280" windowHeight="798" tabRatio="774" activeSheetId="1"/>
    <customWorkbookView name="Rebecca Raine - Personal View" guid="{FCB67A05-9AD8-4D20-9BA1-3BF002F27E6A}" mergeInterval="0" personalView="1" maximized="1" windowWidth="1280" windowHeight="799" tabRatio="547" activeSheetId="1"/>
    <customWorkbookView name="Philip Wadsworth - Personal View" guid="{A9A33597-C708-4281-B79B-AF2FB41F9EF2}" mergeInterval="0" personalView="1" maximized="1" windowWidth="963" windowHeight="527" tabRatio="768" activeSheetId="1"/>
    <customWorkbookView name="Majid Mir - Personal View" guid="{00AC3ECA-0481-46DC-950E-09C49096BC53}" mergeInterval="0" personalView="1" maximized="1" windowWidth="1362" windowHeight="543" tabRatio="791" activeSheetId="1"/>
    <customWorkbookView name="Stephen Hay - Personal View" guid="{1761B765-BC45-4518-A3F7-B5702EBF0853}" mergeInterval="0" personalView="1" maximized="1" windowWidth="1440" windowHeight="675" tabRatio="791" activeSheetId="1"/>
    <customWorkbookView name="Tom Ridley - Personal View" guid="{F1AFEECC-92EF-460F-9AC1-E9833E42CD95}" mergeInterval="0" personalView="1" maximized="1" windowWidth="1276" windowHeight="467" tabRatio="791" activeSheetId="1"/>
    <customWorkbookView name="James Broadhead - Personal View" guid="{C01DFB1E-8054-4818-8136-59CE0DEB1600}" mergeInterval="0" personalView="1" maximized="1" windowWidth="1280" windowHeight="818" tabRatio="774" activeSheetId="1"/>
    <customWorkbookView name="Christine Peacock - Personal View" guid="{77B5D688-240B-4341-9442-5BDF7A81E93D}" mergeInterval="0" personalView="1" maximized="1" windowWidth="1920" windowHeight="923" tabRatio="774" activeSheetId="1"/>
    <customWorkbookView name="Daniel Gaunt - Personal View" guid="{A6C6646E-E15A-4672-9F87-9BFADCFFAC17}" mergeInterval="0" personalView="1" maximized="1" windowWidth="1920" windowHeight="795" tabRatio="774" activeSheetId="1"/>
    <customWorkbookView name="Will Smith - Personal View" guid="{D6BAD6EB-FB84-4121-8172-96EB4AB746A1}" mergeInterval="0" personalView="1" maximized="1" windowWidth="1920" windowHeight="854" tabRatio="774" activeSheetId="1"/>
    <customWorkbookView name="Ryan King - Personal View" guid="{715C725A-C54D-4E1B-98A2-88DD186D9CA6}" mergeInterval="0" personalView="1" maximized="1" windowWidth="1920" windowHeight="695" tabRatio="794" activeSheetId="1"/>
    <customWorkbookView name="Jordan Fairclough - Personal View" guid="{AF9706BF-8A1D-45E1-9F8B-947F7A83167C}" mergeInterval="0" personalView="1" maximized="1" windowWidth="1366" windowHeight="5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146" i="10" l="1"/>
  <c r="AU177" i="10"/>
  <c r="AU197" i="10"/>
  <c r="AU224" i="10"/>
  <c r="AU250" i="10"/>
  <c r="AU264" i="10"/>
  <c r="AU275" i="10"/>
  <c r="AU303" i="10"/>
  <c r="AU315" i="10"/>
  <c r="AU322" i="10"/>
  <c r="AU325" i="10"/>
  <c r="AU357" i="10"/>
  <c r="AU73" i="10"/>
  <c r="AU136" i="10"/>
  <c r="AU241" i="10"/>
  <c r="AU286" i="10"/>
  <c r="AU332" i="10"/>
  <c r="AU376" i="10"/>
  <c r="AU377" i="10"/>
  <c r="AU381" i="10"/>
  <c r="AU393" i="10"/>
  <c r="AU419" i="10"/>
  <c r="AU471" i="10"/>
  <c r="AU527" i="10"/>
  <c r="AU145" i="10"/>
  <c r="AU125" i="10"/>
  <c r="AU117" i="10"/>
  <c r="AU96" i="10"/>
  <c r="AU83" i="10"/>
  <c r="AU76" i="10"/>
  <c r="AU48" i="10"/>
  <c r="AU32" i="10"/>
  <c r="AU27" i="10"/>
  <c r="AU612" i="10"/>
  <c r="AU581" i="10"/>
  <c r="AU520" i="10"/>
  <c r="AU511" i="10"/>
  <c r="AU507" i="10"/>
  <c r="AU469" i="10"/>
  <c r="AU455" i="10"/>
  <c r="AU446" i="10"/>
  <c r="AU445" i="10"/>
  <c r="AU441" i="10"/>
  <c r="AU436" i="10"/>
  <c r="AU432" i="10"/>
  <c r="AU415" i="10"/>
  <c r="AU412" i="10"/>
  <c r="AU405" i="10"/>
  <c r="AU401" i="10"/>
  <c r="AU358" i="10"/>
  <c r="AU356" i="10"/>
  <c r="AU260" i="10"/>
  <c r="AU232" i="10"/>
  <c r="AU196" i="10"/>
  <c r="AU168" i="10"/>
  <c r="AU141" i="10"/>
  <c r="AU126" i="10"/>
  <c r="AU124" i="10"/>
  <c r="AU115" i="10"/>
  <c r="AU102" i="10"/>
  <c r="AU93" i="10"/>
  <c r="AU61" i="10"/>
  <c r="AU52" i="10"/>
  <c r="AU45" i="10"/>
  <c r="AU246" i="10"/>
  <c r="AU614" i="10"/>
  <c r="AU613" i="10"/>
  <c r="AU601" i="10"/>
  <c r="AU583" i="10"/>
  <c r="AU575" i="10"/>
  <c r="AU574" i="10"/>
  <c r="AU561" i="10"/>
  <c r="AU553" i="10"/>
  <c r="AU552" i="10"/>
  <c r="AU542" i="10"/>
  <c r="AU541" i="10"/>
  <c r="AU540" i="10"/>
  <c r="AU535" i="10"/>
  <c r="AU534" i="10"/>
  <c r="AU526" i="10"/>
  <c r="AU525" i="10"/>
  <c r="AU522" i="10"/>
  <c r="AU515" i="10"/>
  <c r="AU514" i="10"/>
  <c r="AU513" i="10"/>
  <c r="AU512" i="10"/>
  <c r="AU505" i="10"/>
  <c r="AU493" i="10"/>
  <c r="AU488" i="10"/>
  <c r="AU476" i="10"/>
  <c r="AU470" i="10"/>
  <c r="AU467" i="10"/>
  <c r="AU466" i="10"/>
  <c r="AU459" i="10"/>
  <c r="AU458" i="10"/>
  <c r="AU457" i="10"/>
  <c r="AU456" i="10"/>
  <c r="AU454" i="10"/>
  <c r="AU453" i="10"/>
  <c r="AU452" i="10"/>
  <c r="AU437" i="10"/>
  <c r="AU435" i="10"/>
  <c r="AU409" i="10"/>
  <c r="AU407" i="10"/>
  <c r="AU404" i="10"/>
  <c r="AU403" i="10"/>
  <c r="AU402" i="10"/>
  <c r="AU400" i="10"/>
  <c r="AU386" i="10"/>
  <c r="AU385" i="10"/>
  <c r="AU379" i="10"/>
  <c r="AU372" i="10"/>
  <c r="AU370" i="10"/>
  <c r="AU360" i="10"/>
  <c r="AU359" i="10"/>
  <c r="AU354" i="10"/>
  <c r="AU350" i="10"/>
  <c r="AU346" i="10"/>
  <c r="AU345" i="10"/>
  <c r="AU344" i="10"/>
  <c r="AU341" i="10"/>
  <c r="AU337" i="10"/>
  <c r="AU323" i="10"/>
  <c r="AU321" i="10"/>
  <c r="AU319" i="10"/>
  <c r="AU312" i="10"/>
  <c r="AU306" i="10"/>
  <c r="AU304" i="10"/>
  <c r="AU290" i="10"/>
  <c r="AU289" i="10"/>
  <c r="AU278" i="10"/>
  <c r="AU273" i="10"/>
  <c r="AU272" i="10"/>
  <c r="AU271" i="10"/>
  <c r="AU269" i="10"/>
  <c r="AU261" i="10"/>
  <c r="AU245" i="10"/>
  <c r="AU233" i="10"/>
  <c r="AU225" i="10"/>
  <c r="AU223" i="10"/>
  <c r="AU220" i="10"/>
  <c r="AU195" i="10"/>
  <c r="AU186" i="10"/>
  <c r="AU183" i="10"/>
  <c r="AU176" i="10"/>
  <c r="AU175" i="10"/>
  <c r="AU166" i="10"/>
  <c r="AU165" i="10"/>
  <c r="AU160" i="10"/>
  <c r="AU159" i="10"/>
  <c r="AU155" i="10"/>
  <c r="AU154" i="10"/>
  <c r="AU144" i="10"/>
  <c r="AU143" i="10"/>
  <c r="AU142" i="10"/>
  <c r="AU138" i="10"/>
  <c r="AU132" i="10"/>
  <c r="AU131" i="10"/>
  <c r="AU130" i="10"/>
  <c r="AU129" i="10"/>
  <c r="AU112" i="10"/>
  <c r="AU98" i="10"/>
  <c r="AU97" i="10"/>
  <c r="AU95" i="10"/>
  <c r="AU94" i="10"/>
  <c r="AU92" i="10"/>
  <c r="AU84" i="10"/>
  <c r="AU69" i="10"/>
  <c r="AU64" i="10"/>
  <c r="AU63" i="10"/>
  <c r="AU62" i="10"/>
  <c r="AU49" i="10"/>
  <c r="AU43" i="10"/>
  <c r="AU37" i="10"/>
  <c r="AU28" i="10"/>
  <c r="AU26" i="10"/>
  <c r="AU21" i="10"/>
  <c r="AU20" i="10"/>
  <c r="AU9" i="10"/>
  <c r="AU8" i="10"/>
  <c r="AU7" i="10"/>
  <c r="AU6" i="10"/>
  <c r="AU162" i="10"/>
  <c r="BG569" i="10" l="1"/>
  <c r="BA569" i="10"/>
  <c r="AU569" i="10"/>
  <c r="AM569" i="10"/>
  <c r="AJ569" i="10"/>
  <c r="AI569" i="10"/>
  <c r="AF569" i="10"/>
  <c r="AD569" i="10"/>
  <c r="AC569" i="10" s="1"/>
  <c r="AE569" i="10" s="1"/>
  <c r="AD563" i="10"/>
  <c r="BH569" i="10" l="1"/>
  <c r="BG87" i="10"/>
  <c r="BA87" i="10"/>
  <c r="AU87" i="10"/>
  <c r="AD87" i="10"/>
  <c r="AC87" i="10" s="1"/>
  <c r="BG214" i="10"/>
  <c r="BG215" i="10"/>
  <c r="BG374" i="10"/>
  <c r="BA214" i="10"/>
  <c r="BA215" i="10"/>
  <c r="BA374" i="10"/>
  <c r="AU214" i="10"/>
  <c r="AU215" i="10"/>
  <c r="AU374" i="10"/>
  <c r="AD214" i="10"/>
  <c r="AC214" i="10" s="1"/>
  <c r="AE214" i="10" s="1"/>
  <c r="AK214" i="10" s="1"/>
  <c r="AD215" i="10"/>
  <c r="AC215" i="10" s="1"/>
  <c r="AD374" i="10"/>
  <c r="AC374" i="10" s="1"/>
  <c r="BH87" i="10" l="1"/>
  <c r="BH214" i="10"/>
  <c r="BH374" i="10"/>
  <c r="AE374" i="10"/>
  <c r="AK374" i="10" s="1"/>
  <c r="AG214" i="10"/>
  <c r="AJ214" i="10"/>
  <c r="AE87" i="10"/>
  <c r="AK87" i="10" s="1"/>
  <c r="AE215" i="10"/>
  <c r="AK215" i="10" s="1"/>
  <c r="BH215" i="10"/>
  <c r="AF214" i="10"/>
  <c r="AI214" i="10"/>
  <c r="AM214" i="10"/>
  <c r="AJ374" i="10" l="1"/>
  <c r="AM374" i="10"/>
  <c r="AF374" i="10"/>
  <c r="AG374" i="10"/>
  <c r="AI374" i="10"/>
  <c r="AG215" i="10"/>
  <c r="AI215" i="10"/>
  <c r="AM215" i="10"/>
  <c r="AJ215" i="10"/>
  <c r="AF215" i="10"/>
  <c r="AJ87" i="10"/>
  <c r="AM87" i="10"/>
  <c r="AG87" i="10"/>
  <c r="AF87" i="10"/>
  <c r="AI87" i="10"/>
  <c r="BG293" i="10"/>
  <c r="BG90" i="10"/>
  <c r="BA293" i="10"/>
  <c r="BA90" i="10"/>
  <c r="AU293" i="10"/>
  <c r="AU90" i="10"/>
  <c r="AD293" i="10"/>
  <c r="AC293" i="10" s="1"/>
  <c r="AE293" i="10" s="1"/>
  <c r="AK293" i="10" s="1"/>
  <c r="AD90" i="10"/>
  <c r="AC90" i="10" s="1"/>
  <c r="AE90" i="10" s="1"/>
  <c r="AK90" i="10" s="1"/>
  <c r="BH90" i="10" l="1"/>
  <c r="BH293" i="10"/>
  <c r="AI293" i="10"/>
  <c r="AM293" i="10"/>
  <c r="AI90" i="10"/>
  <c r="AM90" i="10"/>
  <c r="AF90" i="10"/>
  <c r="AG90" i="10"/>
  <c r="AJ90" i="10"/>
  <c r="AF293" i="10"/>
  <c r="AG293" i="10"/>
  <c r="AJ293" i="10"/>
  <c r="BG598" i="10"/>
  <c r="BG599" i="10"/>
  <c r="BG600" i="10"/>
  <c r="BG601" i="10"/>
  <c r="BG602" i="10"/>
  <c r="BG603" i="10"/>
  <c r="BG604" i="10"/>
  <c r="BG605" i="10"/>
  <c r="BG606" i="10"/>
  <c r="BG607" i="10"/>
  <c r="BG608" i="10"/>
  <c r="BG609" i="10"/>
  <c r="BG610" i="10"/>
  <c r="BG611" i="10"/>
  <c r="BG612" i="10"/>
  <c r="BG613" i="10"/>
  <c r="BG614" i="10"/>
  <c r="BA598" i="10"/>
  <c r="BA599" i="10"/>
  <c r="BA600" i="10"/>
  <c r="BA601" i="10"/>
  <c r="BA602" i="10"/>
  <c r="BA603" i="10"/>
  <c r="BA604" i="10"/>
  <c r="BA605" i="10"/>
  <c r="BA606" i="10"/>
  <c r="BA607" i="10"/>
  <c r="BA608" i="10"/>
  <c r="BA609" i="10"/>
  <c r="BA610" i="10"/>
  <c r="BA611" i="10"/>
  <c r="BA612" i="10"/>
  <c r="BA613" i="10"/>
  <c r="BA614" i="10"/>
  <c r="AU598" i="10"/>
  <c r="AU599" i="10"/>
  <c r="AU600" i="10"/>
  <c r="AU602" i="10"/>
  <c r="AU603" i="10"/>
  <c r="AU604" i="10"/>
  <c r="AU605" i="10"/>
  <c r="AU606" i="10"/>
  <c r="AU607" i="10"/>
  <c r="AU608" i="10"/>
  <c r="AU609" i="10"/>
  <c r="AU610" i="10"/>
  <c r="AU611" i="10"/>
  <c r="BH614" i="10" l="1"/>
  <c r="BH613" i="10"/>
  <c r="BH606" i="10"/>
  <c r="BH605" i="10"/>
  <c r="BH598" i="10"/>
  <c r="BH610" i="10"/>
  <c r="BH602" i="10"/>
  <c r="BH612" i="10"/>
  <c r="BH607" i="10"/>
  <c r="BH599" i="10"/>
  <c r="BH601" i="10"/>
  <c r="BH608" i="10"/>
  <c r="BH600" i="10"/>
  <c r="BH611" i="10"/>
  <c r="BH603" i="10"/>
  <c r="BH604" i="10"/>
  <c r="BH609" i="10"/>
  <c r="BG363" i="10" l="1"/>
  <c r="BG388" i="10"/>
  <c r="BG501" i="10"/>
  <c r="BA363" i="10"/>
  <c r="BA388" i="10"/>
  <c r="BA501" i="10"/>
  <c r="AU363" i="10"/>
  <c r="AU388" i="10"/>
  <c r="AU501" i="10"/>
  <c r="AD363" i="10"/>
  <c r="AC363" i="10" s="1"/>
  <c r="AD388" i="10"/>
  <c r="AC388" i="10" s="1"/>
  <c r="AD501" i="10"/>
  <c r="AC501" i="10" s="1"/>
  <c r="BH501" i="10" l="1"/>
  <c r="BH363" i="10"/>
  <c r="BH388" i="10"/>
  <c r="AE501" i="10"/>
  <c r="AK501" i="10" s="1"/>
  <c r="AE388" i="10"/>
  <c r="AK388" i="10" s="1"/>
  <c r="AE363" i="10"/>
  <c r="AK363" i="10" s="1"/>
  <c r="BG33" i="10"/>
  <c r="BG39" i="10"/>
  <c r="BG38" i="10"/>
  <c r="BG54" i="10"/>
  <c r="BG55" i="10"/>
  <c r="BG56" i="10"/>
  <c r="BG53" i="10"/>
  <c r="BG57" i="10"/>
  <c r="BG70" i="10"/>
  <c r="BG71" i="10"/>
  <c r="BG72" i="10"/>
  <c r="BG99" i="10"/>
  <c r="BG103" i="10"/>
  <c r="BG104" i="10"/>
  <c r="BG105" i="10"/>
  <c r="BG106" i="10"/>
  <c r="BG119" i="10"/>
  <c r="BG118" i="10"/>
  <c r="BG120" i="10"/>
  <c r="BG121" i="10"/>
  <c r="BG122" i="10"/>
  <c r="BG198" i="10"/>
  <c r="BG199" i="10"/>
  <c r="BG200" i="10"/>
  <c r="BG201" i="10"/>
  <c r="BG203" i="10"/>
  <c r="BG204" i="10"/>
  <c r="BG205" i="10"/>
  <c r="BG206" i="10"/>
  <c r="BG207" i="10"/>
  <c r="BG208" i="10"/>
  <c r="BG209" i="10"/>
  <c r="BG210" i="10"/>
  <c r="BG211" i="10"/>
  <c r="BG212" i="10"/>
  <c r="BG221" i="10"/>
  <c r="BG251" i="10"/>
  <c r="BG277" i="10"/>
  <c r="BG292" i="10"/>
  <c r="BG307" i="10"/>
  <c r="BG308" i="10"/>
  <c r="BG309" i="10"/>
  <c r="BG318" i="10"/>
  <c r="BG326" i="10"/>
  <c r="BG327" i="10"/>
  <c r="BG389" i="10"/>
  <c r="BG422" i="10"/>
  <c r="BG468" i="10"/>
  <c r="BG498" i="10"/>
  <c r="BG499" i="10"/>
  <c r="BG496" i="10"/>
  <c r="BG497" i="10"/>
  <c r="BG495" i="10"/>
  <c r="BG500" i="10"/>
  <c r="BG494" i="10"/>
  <c r="BG519" i="10"/>
  <c r="BG518" i="10"/>
  <c r="BG516" i="10"/>
  <c r="BG517" i="10"/>
  <c r="BG523" i="10"/>
  <c r="BG543" i="10"/>
  <c r="BG544" i="10"/>
  <c r="BG545" i="10"/>
  <c r="BG566" i="10"/>
  <c r="BG567" i="10"/>
  <c r="BG568" i="10"/>
  <c r="BG590" i="10"/>
  <c r="BG591" i="10"/>
  <c r="BG592" i="10"/>
  <c r="BA33" i="10"/>
  <c r="BA39" i="10"/>
  <c r="BA38" i="10"/>
  <c r="BA54" i="10"/>
  <c r="BA55" i="10"/>
  <c r="BA56" i="10"/>
  <c r="BA53" i="10"/>
  <c r="BA57" i="10"/>
  <c r="BA70" i="10"/>
  <c r="BA71" i="10"/>
  <c r="BA72" i="10"/>
  <c r="BA99" i="10"/>
  <c r="BA103" i="10"/>
  <c r="BA104" i="10"/>
  <c r="BA105" i="10"/>
  <c r="BA106" i="10"/>
  <c r="BA119" i="10"/>
  <c r="BA118" i="10"/>
  <c r="BA120" i="10"/>
  <c r="BA121" i="10"/>
  <c r="BA122" i="10"/>
  <c r="BA198" i="10"/>
  <c r="BA199" i="10"/>
  <c r="BA200" i="10"/>
  <c r="BA201" i="10"/>
  <c r="BA203" i="10"/>
  <c r="BA204" i="10"/>
  <c r="BA205" i="10"/>
  <c r="BA206" i="10"/>
  <c r="BA207" i="10"/>
  <c r="BA208" i="10"/>
  <c r="BA209" i="10"/>
  <c r="BA210" i="10"/>
  <c r="BA211" i="10"/>
  <c r="BA212" i="10"/>
  <c r="BA221" i="10"/>
  <c r="BA251" i="10"/>
  <c r="BA277" i="10"/>
  <c r="BA292" i="10"/>
  <c r="BA307" i="10"/>
  <c r="BA308" i="10"/>
  <c r="BA309" i="10"/>
  <c r="BA318" i="10"/>
  <c r="BA326" i="10"/>
  <c r="BA327" i="10"/>
  <c r="BA389" i="10"/>
  <c r="BA422" i="10"/>
  <c r="BA468" i="10"/>
  <c r="BA498" i="10"/>
  <c r="BA499" i="10"/>
  <c r="BA496" i="10"/>
  <c r="BA497" i="10"/>
  <c r="BA495" i="10"/>
  <c r="BA500" i="10"/>
  <c r="BA494" i="10"/>
  <c r="BA519" i="10"/>
  <c r="BA518" i="10"/>
  <c r="BA516" i="10"/>
  <c r="BA517" i="10"/>
  <c r="BA523" i="10"/>
  <c r="BA543" i="10"/>
  <c r="BA544" i="10"/>
  <c r="BA545" i="10"/>
  <c r="BA566" i="10"/>
  <c r="BA567" i="10"/>
  <c r="BA568" i="10"/>
  <c r="BA590" i="10"/>
  <c r="BA591" i="10"/>
  <c r="BA592" i="10"/>
  <c r="AU33" i="10"/>
  <c r="AU39" i="10"/>
  <c r="AU38" i="10"/>
  <c r="AU54" i="10"/>
  <c r="AU55" i="10"/>
  <c r="AU56" i="10"/>
  <c r="AU53" i="10"/>
  <c r="AU57" i="10"/>
  <c r="AU70" i="10"/>
  <c r="AU71" i="10"/>
  <c r="AU72" i="10"/>
  <c r="AU99" i="10"/>
  <c r="AU103" i="10"/>
  <c r="AU104" i="10"/>
  <c r="AU105" i="10"/>
  <c r="AU106" i="10"/>
  <c r="AU119" i="10"/>
  <c r="AU118" i="10"/>
  <c r="AU120" i="10"/>
  <c r="AU121" i="10"/>
  <c r="AU122" i="10"/>
  <c r="AU198" i="10"/>
  <c r="AU199" i="10"/>
  <c r="AU200" i="10"/>
  <c r="AU201" i="10"/>
  <c r="AU203" i="10"/>
  <c r="AU204" i="10"/>
  <c r="AU205" i="10"/>
  <c r="AU206" i="10"/>
  <c r="AU207" i="10"/>
  <c r="AU208" i="10"/>
  <c r="AU209" i="10"/>
  <c r="AU210" i="10"/>
  <c r="AU211" i="10"/>
  <c r="AU212" i="10"/>
  <c r="AU221" i="10"/>
  <c r="AU251" i="10"/>
  <c r="AU277" i="10"/>
  <c r="AU292" i="10"/>
  <c r="AU307" i="10"/>
  <c r="AU308" i="10"/>
  <c r="AU309" i="10"/>
  <c r="AU318" i="10"/>
  <c r="AU326" i="10"/>
  <c r="AU327" i="10"/>
  <c r="AU389" i="10"/>
  <c r="AU422" i="10"/>
  <c r="AU468" i="10"/>
  <c r="AU498" i="10"/>
  <c r="AU499" i="10"/>
  <c r="AU496" i="10"/>
  <c r="AU497" i="10"/>
  <c r="AU495" i="10"/>
  <c r="AU500" i="10"/>
  <c r="AU494" i="10"/>
  <c r="AU519" i="10"/>
  <c r="AU518" i="10"/>
  <c r="AU516" i="10"/>
  <c r="AU517" i="10"/>
  <c r="AU523" i="10"/>
  <c r="AU543" i="10"/>
  <c r="AU544" i="10"/>
  <c r="AU545" i="10"/>
  <c r="AU566" i="10"/>
  <c r="AU567" i="10"/>
  <c r="AU568" i="10"/>
  <c r="AU590" i="10"/>
  <c r="AU591" i="10"/>
  <c r="AU592" i="10"/>
  <c r="AD33" i="10"/>
  <c r="AC33" i="10" s="1"/>
  <c r="AE33" i="10" s="1"/>
  <c r="AK33" i="10" s="1"/>
  <c r="AD39" i="10"/>
  <c r="AC39" i="10" s="1"/>
  <c r="AE39" i="10" s="1"/>
  <c r="AK39" i="10" s="1"/>
  <c r="AD38" i="10"/>
  <c r="AC38" i="10" s="1"/>
  <c r="AE38" i="10" s="1"/>
  <c r="AK38" i="10" s="1"/>
  <c r="AD54" i="10"/>
  <c r="AC54" i="10" s="1"/>
  <c r="AE54" i="10" s="1"/>
  <c r="AK54" i="10" s="1"/>
  <c r="AD55" i="10"/>
  <c r="AC55" i="10" s="1"/>
  <c r="AE55" i="10" s="1"/>
  <c r="AK55" i="10" s="1"/>
  <c r="AD56" i="10"/>
  <c r="AC56" i="10" s="1"/>
  <c r="AE56" i="10" s="1"/>
  <c r="AK56" i="10" s="1"/>
  <c r="AD53" i="10"/>
  <c r="AC53" i="10" s="1"/>
  <c r="AE53" i="10" s="1"/>
  <c r="AK53" i="10" s="1"/>
  <c r="AD57" i="10"/>
  <c r="AC57" i="10" s="1"/>
  <c r="AE57" i="10" s="1"/>
  <c r="AK57" i="10" s="1"/>
  <c r="AD70" i="10"/>
  <c r="AC70" i="10" s="1"/>
  <c r="AE70" i="10" s="1"/>
  <c r="AK70" i="10" s="1"/>
  <c r="AD71" i="10"/>
  <c r="AC71" i="10" s="1"/>
  <c r="AE71" i="10" s="1"/>
  <c r="AK71" i="10" s="1"/>
  <c r="AD72" i="10"/>
  <c r="AC72" i="10" s="1"/>
  <c r="AE72" i="10" s="1"/>
  <c r="AK72" i="10" s="1"/>
  <c r="AD99" i="10"/>
  <c r="AC99" i="10" s="1"/>
  <c r="AE99" i="10" s="1"/>
  <c r="AK99" i="10" s="1"/>
  <c r="AD103" i="10"/>
  <c r="AC103" i="10" s="1"/>
  <c r="AE103" i="10" s="1"/>
  <c r="AK103" i="10" s="1"/>
  <c r="AD104" i="10"/>
  <c r="AC104" i="10" s="1"/>
  <c r="AE104" i="10" s="1"/>
  <c r="AK104" i="10" s="1"/>
  <c r="AD105" i="10"/>
  <c r="AC105" i="10" s="1"/>
  <c r="AE105" i="10" s="1"/>
  <c r="AK105" i="10" s="1"/>
  <c r="AD106" i="10"/>
  <c r="AC106" i="10" s="1"/>
  <c r="AE106" i="10" s="1"/>
  <c r="AK106" i="10" s="1"/>
  <c r="AD119" i="10"/>
  <c r="AC119" i="10" s="1"/>
  <c r="AE119" i="10" s="1"/>
  <c r="AK119" i="10" s="1"/>
  <c r="AD118" i="10"/>
  <c r="AC118" i="10" s="1"/>
  <c r="AE118" i="10" s="1"/>
  <c r="AK118" i="10" s="1"/>
  <c r="AD120" i="10"/>
  <c r="AC120" i="10" s="1"/>
  <c r="AE120" i="10" s="1"/>
  <c r="AK120" i="10" s="1"/>
  <c r="AD121" i="10"/>
  <c r="AC121" i="10" s="1"/>
  <c r="AE121" i="10" s="1"/>
  <c r="AK121" i="10" s="1"/>
  <c r="AD122" i="10"/>
  <c r="AC122" i="10" s="1"/>
  <c r="AE122" i="10" s="1"/>
  <c r="AK122" i="10" s="1"/>
  <c r="AD198" i="10"/>
  <c r="AC198" i="10" s="1"/>
  <c r="AE198" i="10" s="1"/>
  <c r="AK198" i="10" s="1"/>
  <c r="AD199" i="10"/>
  <c r="AC199" i="10" s="1"/>
  <c r="AE199" i="10" s="1"/>
  <c r="AK199" i="10" s="1"/>
  <c r="AD200" i="10"/>
  <c r="AC200" i="10" s="1"/>
  <c r="AE200" i="10" s="1"/>
  <c r="AK200" i="10" s="1"/>
  <c r="AD201" i="10"/>
  <c r="AC201" i="10" s="1"/>
  <c r="AE201" i="10" s="1"/>
  <c r="AK201" i="10" s="1"/>
  <c r="AD203" i="10"/>
  <c r="AC203" i="10" s="1"/>
  <c r="AE203" i="10" s="1"/>
  <c r="AK203" i="10" s="1"/>
  <c r="AD204" i="10"/>
  <c r="AC204" i="10" s="1"/>
  <c r="AE204" i="10" s="1"/>
  <c r="AK204" i="10" s="1"/>
  <c r="AD205" i="10"/>
  <c r="AC205" i="10" s="1"/>
  <c r="AE205" i="10" s="1"/>
  <c r="AK205" i="10" s="1"/>
  <c r="AD206" i="10"/>
  <c r="AC206" i="10" s="1"/>
  <c r="AE206" i="10" s="1"/>
  <c r="AK206" i="10" s="1"/>
  <c r="AD207" i="10"/>
  <c r="AC207" i="10" s="1"/>
  <c r="AE207" i="10" s="1"/>
  <c r="AK207" i="10" s="1"/>
  <c r="AD208" i="10"/>
  <c r="AC208" i="10" s="1"/>
  <c r="AE208" i="10" s="1"/>
  <c r="AK208" i="10" s="1"/>
  <c r="AD209" i="10"/>
  <c r="AC209" i="10" s="1"/>
  <c r="AE209" i="10" s="1"/>
  <c r="AK209" i="10" s="1"/>
  <c r="AD210" i="10"/>
  <c r="AC210" i="10" s="1"/>
  <c r="AE210" i="10" s="1"/>
  <c r="AK210" i="10" s="1"/>
  <c r="AD211" i="10"/>
  <c r="AC211" i="10" s="1"/>
  <c r="AE211" i="10" s="1"/>
  <c r="AK211" i="10" s="1"/>
  <c r="AD212" i="10"/>
  <c r="AC212" i="10" s="1"/>
  <c r="AE212" i="10" s="1"/>
  <c r="AK212" i="10" s="1"/>
  <c r="AD221" i="10"/>
  <c r="AC221" i="10" s="1"/>
  <c r="AE221" i="10" s="1"/>
  <c r="AK221" i="10" s="1"/>
  <c r="AD251" i="10"/>
  <c r="AC251" i="10" s="1"/>
  <c r="AE251" i="10" s="1"/>
  <c r="AK251" i="10" s="1"/>
  <c r="AD277" i="10"/>
  <c r="AC277" i="10" s="1"/>
  <c r="AE277" i="10" s="1"/>
  <c r="AK277" i="10" s="1"/>
  <c r="AD292" i="10"/>
  <c r="AC292" i="10" s="1"/>
  <c r="AE292" i="10" s="1"/>
  <c r="AK292" i="10" s="1"/>
  <c r="AD307" i="10"/>
  <c r="AC307" i="10" s="1"/>
  <c r="AE307" i="10" s="1"/>
  <c r="AK307" i="10" s="1"/>
  <c r="AD308" i="10"/>
  <c r="AC308" i="10" s="1"/>
  <c r="AE308" i="10" s="1"/>
  <c r="AK308" i="10" s="1"/>
  <c r="AD309" i="10"/>
  <c r="AC309" i="10" s="1"/>
  <c r="AE309" i="10" s="1"/>
  <c r="AK309" i="10" s="1"/>
  <c r="AD318" i="10"/>
  <c r="AC318" i="10" s="1"/>
  <c r="AE318" i="10" s="1"/>
  <c r="AK318" i="10" s="1"/>
  <c r="AD326" i="10"/>
  <c r="AC326" i="10" s="1"/>
  <c r="AE326" i="10" s="1"/>
  <c r="AK326" i="10" s="1"/>
  <c r="AD327" i="10"/>
  <c r="AC327" i="10" s="1"/>
  <c r="AE327" i="10" s="1"/>
  <c r="AK327" i="10" s="1"/>
  <c r="AD389" i="10"/>
  <c r="AC389" i="10" s="1"/>
  <c r="AE389" i="10" s="1"/>
  <c r="AK389" i="10" s="1"/>
  <c r="AD422" i="10"/>
  <c r="AD468" i="10"/>
  <c r="AC468" i="10" s="1"/>
  <c r="AE468" i="10" s="1"/>
  <c r="AK468" i="10" s="1"/>
  <c r="AD498" i="10"/>
  <c r="AC498" i="10" s="1"/>
  <c r="AE498" i="10" s="1"/>
  <c r="AK498" i="10" s="1"/>
  <c r="AD499" i="10"/>
  <c r="AC499" i="10" s="1"/>
  <c r="AE499" i="10" s="1"/>
  <c r="AK499" i="10" s="1"/>
  <c r="AD496" i="10"/>
  <c r="AC496" i="10" s="1"/>
  <c r="AE496" i="10" s="1"/>
  <c r="AK496" i="10" s="1"/>
  <c r="AD497" i="10"/>
  <c r="AC497" i="10" s="1"/>
  <c r="AE497" i="10" s="1"/>
  <c r="AK497" i="10" s="1"/>
  <c r="AD495" i="10"/>
  <c r="AC495" i="10" s="1"/>
  <c r="AE495" i="10" s="1"/>
  <c r="AK495" i="10" s="1"/>
  <c r="AD500" i="10"/>
  <c r="AC500" i="10" s="1"/>
  <c r="AE500" i="10" s="1"/>
  <c r="AK500" i="10" s="1"/>
  <c r="AD494" i="10"/>
  <c r="AC494" i="10" s="1"/>
  <c r="AE494" i="10" s="1"/>
  <c r="AK494" i="10" s="1"/>
  <c r="AD519" i="10"/>
  <c r="AC519" i="10" s="1"/>
  <c r="AE519" i="10" s="1"/>
  <c r="AK519" i="10" s="1"/>
  <c r="AD518" i="10"/>
  <c r="AC518" i="10" s="1"/>
  <c r="AE518" i="10" s="1"/>
  <c r="AK518" i="10" s="1"/>
  <c r="AD516" i="10"/>
  <c r="AC516" i="10" s="1"/>
  <c r="AE516" i="10" s="1"/>
  <c r="AK516" i="10" s="1"/>
  <c r="AD517" i="10"/>
  <c r="AC517" i="10" s="1"/>
  <c r="AE517" i="10" s="1"/>
  <c r="AK517" i="10" s="1"/>
  <c r="AD523" i="10"/>
  <c r="AC523" i="10" s="1"/>
  <c r="AE523" i="10" s="1"/>
  <c r="AK523" i="10" s="1"/>
  <c r="AD543" i="10"/>
  <c r="AC543" i="10" s="1"/>
  <c r="AE543" i="10" s="1"/>
  <c r="AK543" i="10" s="1"/>
  <c r="AD544" i="10"/>
  <c r="AC544" i="10" s="1"/>
  <c r="AE544" i="10" s="1"/>
  <c r="AK544" i="10" s="1"/>
  <c r="AD545" i="10"/>
  <c r="AC545" i="10" s="1"/>
  <c r="AE545" i="10" s="1"/>
  <c r="AK545" i="10" s="1"/>
  <c r="AD566" i="10"/>
  <c r="AC566" i="10" s="1"/>
  <c r="AE566" i="10" s="1"/>
  <c r="AK566" i="10" s="1"/>
  <c r="AD567" i="10"/>
  <c r="AC567" i="10" s="1"/>
  <c r="AE567" i="10" s="1"/>
  <c r="AK567" i="10" s="1"/>
  <c r="AD568" i="10"/>
  <c r="AC568" i="10" s="1"/>
  <c r="AE568" i="10" s="1"/>
  <c r="AK568" i="10" s="1"/>
  <c r="AD590" i="10"/>
  <c r="AC590" i="10" s="1"/>
  <c r="AE590" i="10" s="1"/>
  <c r="AK590" i="10" s="1"/>
  <c r="AD591" i="10"/>
  <c r="AC591" i="10" s="1"/>
  <c r="AE591" i="10" s="1"/>
  <c r="AK591" i="10" s="1"/>
  <c r="AD592" i="10"/>
  <c r="AC592" i="10" s="1"/>
  <c r="AE592" i="10" s="1"/>
  <c r="AK592" i="10" s="1"/>
  <c r="AD606" i="10"/>
  <c r="AC606" i="10" s="1"/>
  <c r="AE606" i="10" s="1"/>
  <c r="AK606" i="10" s="1"/>
  <c r="AJ71" i="10" l="1"/>
  <c r="AM501" i="10"/>
  <c r="AM33" i="10"/>
  <c r="AJ543" i="10"/>
  <c r="AJ523" i="10"/>
  <c r="AI501" i="10"/>
  <c r="AG501" i="10"/>
  <c r="AJ501" i="10"/>
  <c r="AF501" i="10"/>
  <c r="AI500" i="10"/>
  <c r="AJ500" i="10"/>
  <c r="AJ53" i="10"/>
  <c r="AI53" i="10"/>
  <c r="AJ495" i="10"/>
  <c r="AI495" i="10"/>
  <c r="AJ56" i="10"/>
  <c r="AI56" i="10"/>
  <c r="AJ363" i="10"/>
  <c r="AF363" i="10"/>
  <c r="AM363" i="10"/>
  <c r="AI363" i="10"/>
  <c r="AF388" i="10"/>
  <c r="AM388" i="10"/>
  <c r="AI497" i="10"/>
  <c r="AJ497" i="10"/>
  <c r="AJ55" i="10"/>
  <c r="AI55" i="10"/>
  <c r="AG363" i="10"/>
  <c r="AI57" i="10"/>
  <c r="AJ57" i="10"/>
  <c r="AI517" i="10"/>
  <c r="AJ517" i="10"/>
  <c r="AI496" i="10"/>
  <c r="AJ496" i="10"/>
  <c r="AJ54" i="10"/>
  <c r="AI54" i="10"/>
  <c r="AI388" i="10"/>
  <c r="AI499" i="10"/>
  <c r="AJ499" i="10"/>
  <c r="AI38" i="10"/>
  <c r="AJ38" i="10"/>
  <c r="AJ388" i="10"/>
  <c r="AJ494" i="10"/>
  <c r="AI494" i="10"/>
  <c r="AI516" i="10"/>
  <c r="AJ516" i="10"/>
  <c r="AJ518" i="10"/>
  <c r="AI518" i="10"/>
  <c r="AJ39" i="10"/>
  <c r="AI39" i="10"/>
  <c r="AG388" i="10"/>
  <c r="AI519" i="10"/>
  <c r="AJ519" i="10"/>
  <c r="AI70" i="10"/>
  <c r="AJ70" i="10"/>
  <c r="BH497" i="10"/>
  <c r="BH327" i="10"/>
  <c r="BH251" i="10"/>
  <c r="BH206" i="10"/>
  <c r="BH122" i="10"/>
  <c r="BH494" i="10"/>
  <c r="BH468" i="10"/>
  <c r="BH209" i="10"/>
  <c r="BH544" i="10"/>
  <c r="BH422" i="10"/>
  <c r="BH292" i="10"/>
  <c r="BH208" i="10"/>
  <c r="BH199" i="10"/>
  <c r="BH105" i="10"/>
  <c r="BH53" i="10"/>
  <c r="BH545" i="10"/>
  <c r="BH307" i="10"/>
  <c r="BH568" i="10"/>
  <c r="BH516" i="10"/>
  <c r="BH499" i="10"/>
  <c r="BH318" i="10"/>
  <c r="BH212" i="10"/>
  <c r="BH204" i="10"/>
  <c r="BH120" i="10"/>
  <c r="BH72" i="10"/>
  <c r="BH38" i="10"/>
  <c r="BH523" i="10"/>
  <c r="BH591" i="10"/>
  <c r="BH567" i="10"/>
  <c r="BH518" i="10"/>
  <c r="BH309" i="10"/>
  <c r="BH211" i="10"/>
  <c r="BH203" i="10"/>
  <c r="BH118" i="10"/>
  <c r="BH71" i="10"/>
  <c r="BH39" i="10"/>
  <c r="BH566" i="10"/>
  <c r="BH519" i="10"/>
  <c r="BH498" i="10"/>
  <c r="BH308" i="10"/>
  <c r="BH210" i="10"/>
  <c r="BH201" i="10"/>
  <c r="BH119" i="10"/>
  <c r="BH70" i="10"/>
  <c r="BH33" i="10"/>
  <c r="BH200" i="10"/>
  <c r="BH106" i="10"/>
  <c r="BH57" i="10"/>
  <c r="BH500" i="10"/>
  <c r="BH103" i="10"/>
  <c r="BH55" i="10"/>
  <c r="BH54" i="10"/>
  <c r="BH592" i="10"/>
  <c r="BH543" i="10"/>
  <c r="BH495" i="10"/>
  <c r="BH389" i="10"/>
  <c r="BH277" i="10"/>
  <c r="BH207" i="10"/>
  <c r="BH198" i="10"/>
  <c r="BH104" i="10"/>
  <c r="BH56" i="10"/>
  <c r="BH590" i="10"/>
  <c r="BH517" i="10"/>
  <c r="BH496" i="10"/>
  <c r="BH326" i="10"/>
  <c r="BH221" i="10"/>
  <c r="BH205" i="10"/>
  <c r="BH121" i="10"/>
  <c r="BH99" i="10"/>
  <c r="AI567" i="10"/>
  <c r="AM567" i="10"/>
  <c r="AG567" i="10"/>
  <c r="AF567" i="10"/>
  <c r="AJ567" i="10"/>
  <c r="AI568" i="10"/>
  <c r="AM568" i="10"/>
  <c r="AG568" i="10"/>
  <c r="AF568" i="10"/>
  <c r="AJ568" i="10"/>
  <c r="AJ566" i="10"/>
  <c r="AI566" i="10"/>
  <c r="AF566" i="10"/>
  <c r="AM566" i="10"/>
  <c r="AG566" i="10"/>
  <c r="AJ592" i="10"/>
  <c r="AM592" i="10"/>
  <c r="AI606" i="10"/>
  <c r="AJ606" i="10"/>
  <c r="AF606" i="10"/>
  <c r="AM606" i="10"/>
  <c r="AG606" i="10"/>
  <c r="AJ590" i="10"/>
  <c r="AM590" i="10"/>
  <c r="AF590" i="10"/>
  <c r="AG590" i="10"/>
  <c r="AI590" i="10"/>
  <c r="AJ591" i="10"/>
  <c r="AM591" i="10"/>
  <c r="AF591" i="10"/>
  <c r="AG591" i="10"/>
  <c r="AI591" i="10"/>
  <c r="AJ544" i="10"/>
  <c r="AI544" i="10"/>
  <c r="AG544" i="10"/>
  <c r="AF544" i="10"/>
  <c r="AM544" i="10"/>
  <c r="AI523" i="10"/>
  <c r="AG523" i="10"/>
  <c r="AF523" i="10"/>
  <c r="AM523" i="10"/>
  <c r="AM543" i="10"/>
  <c r="AJ545" i="10"/>
  <c r="AM545" i="10"/>
  <c r="AM519" i="10"/>
  <c r="AG519" i="10"/>
  <c r="AF519" i="10"/>
  <c r="AG518" i="10"/>
  <c r="AM518" i="10"/>
  <c r="AF518" i="10"/>
  <c r="AM517" i="10"/>
  <c r="AG517" i="10"/>
  <c r="AF517" i="10"/>
  <c r="AM516" i="10"/>
  <c r="AF516" i="10"/>
  <c r="AG516" i="10"/>
  <c r="AM494" i="10"/>
  <c r="AF500" i="10"/>
  <c r="AM500" i="10"/>
  <c r="AG500" i="10"/>
  <c r="AM495" i="10"/>
  <c r="AM497" i="10"/>
  <c r="AF497" i="10"/>
  <c r="AG497" i="10"/>
  <c r="AG496" i="10"/>
  <c r="AF496" i="10"/>
  <c r="AM496" i="10"/>
  <c r="AM499" i="10"/>
  <c r="AF499" i="10"/>
  <c r="AG499" i="10"/>
  <c r="AG498" i="10"/>
  <c r="AF498" i="10"/>
  <c r="AI498" i="10"/>
  <c r="AJ498" i="10"/>
  <c r="AM498" i="10"/>
  <c r="AJ468" i="10"/>
  <c r="AM468" i="10"/>
  <c r="AC422" i="10"/>
  <c r="AE422" i="10" s="1"/>
  <c r="AK422" i="10" s="1"/>
  <c r="AJ389" i="10"/>
  <c r="AM389" i="10"/>
  <c r="AJ327" i="10"/>
  <c r="AI327" i="10"/>
  <c r="AG327" i="10"/>
  <c r="AF327" i="10"/>
  <c r="AM327" i="10"/>
  <c r="AJ326" i="10"/>
  <c r="AI326" i="10"/>
  <c r="AG326" i="10"/>
  <c r="AF326" i="10"/>
  <c r="AM326" i="10"/>
  <c r="AJ308" i="10"/>
  <c r="AI308" i="10"/>
  <c r="AG308" i="10"/>
  <c r="AF308" i="10"/>
  <c r="AM308" i="10"/>
  <c r="AJ318" i="10"/>
  <c r="AI318" i="10"/>
  <c r="AG318" i="10"/>
  <c r="AF318" i="10"/>
  <c r="AM318" i="10"/>
  <c r="AJ309" i="10"/>
  <c r="AI309" i="10"/>
  <c r="AG309" i="10"/>
  <c r="AF309" i="10"/>
  <c r="AM309" i="10"/>
  <c r="AJ307" i="10"/>
  <c r="AM307" i="10"/>
  <c r="AJ292" i="10"/>
  <c r="AM292" i="10"/>
  <c r="AJ277" i="10"/>
  <c r="AM277" i="10"/>
  <c r="AI277" i="10"/>
  <c r="AF277" i="10"/>
  <c r="AG277" i="10"/>
  <c r="AG251" i="10"/>
  <c r="AJ251" i="10"/>
  <c r="AF251" i="10"/>
  <c r="AM251" i="10"/>
  <c r="AI251" i="10"/>
  <c r="AJ208" i="10"/>
  <c r="AM208" i="10"/>
  <c r="AF206" i="10"/>
  <c r="AM206" i="10"/>
  <c r="AG206" i="10"/>
  <c r="AI206" i="10"/>
  <c r="AJ206" i="10"/>
  <c r="AM205" i="10"/>
  <c r="AG205" i="10"/>
  <c r="AI205" i="10"/>
  <c r="AF205" i="10"/>
  <c r="AJ205" i="10"/>
  <c r="AJ209" i="10"/>
  <c r="AF209" i="10"/>
  <c r="AG209" i="10"/>
  <c r="AM209" i="10"/>
  <c r="AI209" i="10"/>
  <c r="AM204" i="10"/>
  <c r="AG204" i="10"/>
  <c r="AI204" i="10"/>
  <c r="AJ204" i="10"/>
  <c r="AF204" i="10"/>
  <c r="AM221" i="10"/>
  <c r="AJ221" i="10"/>
  <c r="AG221" i="10"/>
  <c r="AF221" i="10"/>
  <c r="AI221" i="10"/>
  <c r="AI203" i="10"/>
  <c r="AJ203" i="10"/>
  <c r="AF203" i="10"/>
  <c r="AM203" i="10"/>
  <c r="AG203" i="10"/>
  <c r="AI200" i="10"/>
  <c r="AJ200" i="10"/>
  <c r="AF200" i="10"/>
  <c r="AM200" i="10"/>
  <c r="AG200" i="10"/>
  <c r="AJ198" i="10"/>
  <c r="AM198" i="10"/>
  <c r="AF198" i="10"/>
  <c r="AG198" i="10"/>
  <c r="AI198" i="10"/>
  <c r="AM207" i="10"/>
  <c r="AG207" i="10"/>
  <c r="AJ207" i="10"/>
  <c r="AF207" i="10"/>
  <c r="AI207" i="10"/>
  <c r="AM212" i="10"/>
  <c r="AI212" i="10"/>
  <c r="AJ212" i="10"/>
  <c r="AF212" i="10"/>
  <c r="AG212" i="10"/>
  <c r="AJ211" i="10"/>
  <c r="AF211" i="10"/>
  <c r="AI211" i="10"/>
  <c r="AM211" i="10"/>
  <c r="AG211" i="10"/>
  <c r="AJ199" i="10"/>
  <c r="AM199" i="10"/>
  <c r="AJ210" i="10"/>
  <c r="AM210" i="10"/>
  <c r="AJ201" i="10"/>
  <c r="AM201" i="10"/>
  <c r="AM122" i="10"/>
  <c r="AJ122" i="10"/>
  <c r="AI122" i="10"/>
  <c r="AG122" i="10"/>
  <c r="AF122" i="10"/>
  <c r="AJ121" i="10"/>
  <c r="AI121" i="10"/>
  <c r="AG121" i="10"/>
  <c r="AF121" i="10"/>
  <c r="AM121" i="10"/>
  <c r="AJ120" i="10"/>
  <c r="AI120" i="10"/>
  <c r="AG120" i="10"/>
  <c r="AF120" i="10"/>
  <c r="AM120" i="10"/>
  <c r="AJ119" i="10"/>
  <c r="AM119" i="10"/>
  <c r="AJ118" i="10"/>
  <c r="AM118" i="10"/>
  <c r="AI118" i="10"/>
  <c r="AG118" i="10"/>
  <c r="AF118" i="10"/>
  <c r="AJ104" i="10"/>
  <c r="AI104" i="10"/>
  <c r="AG104" i="10"/>
  <c r="AF104" i="10"/>
  <c r="AM104" i="10"/>
  <c r="AI103" i="10"/>
  <c r="AG103" i="10"/>
  <c r="AF103" i="10"/>
  <c r="AJ103" i="10"/>
  <c r="AM103" i="10"/>
  <c r="AG99" i="10"/>
  <c r="AF99" i="10"/>
  <c r="AM99" i="10"/>
  <c r="AJ99" i="10"/>
  <c r="AI99" i="10"/>
  <c r="AF72" i="10"/>
  <c r="AM72" i="10"/>
  <c r="AG72" i="10"/>
  <c r="AJ72" i="10"/>
  <c r="AI72" i="10"/>
  <c r="AM71" i="10"/>
  <c r="AF71" i="10"/>
  <c r="AI71" i="10"/>
  <c r="AG71" i="10"/>
  <c r="AM57" i="10"/>
  <c r="AG57" i="10"/>
  <c r="AF57" i="10"/>
  <c r="AM106" i="10"/>
  <c r="AJ106" i="10"/>
  <c r="AI106" i="10"/>
  <c r="AG106" i="10"/>
  <c r="AF106" i="10"/>
  <c r="AJ105" i="10"/>
  <c r="AM105" i="10"/>
  <c r="AM70" i="10"/>
  <c r="AF55" i="10"/>
  <c r="AM55" i="10"/>
  <c r="AG55" i="10"/>
  <c r="AF56" i="10"/>
  <c r="AM56" i="10"/>
  <c r="AG56" i="10"/>
  <c r="AF54" i="10"/>
  <c r="AM54" i="10"/>
  <c r="AG54" i="10"/>
  <c r="AM53" i="10"/>
  <c r="AF38" i="10"/>
  <c r="AG38" i="10"/>
  <c r="AM38" i="10"/>
  <c r="AG39" i="10"/>
  <c r="AF39" i="10"/>
  <c r="AM39" i="10"/>
  <c r="AI33" i="10"/>
  <c r="AJ33" i="10"/>
  <c r="AF33" i="10"/>
  <c r="AG33" i="10"/>
  <c r="AF592" i="10"/>
  <c r="AF543" i="10"/>
  <c r="AF495" i="10"/>
  <c r="AF389" i="10"/>
  <c r="AF292" i="10"/>
  <c r="AF208" i="10"/>
  <c r="AF199" i="10"/>
  <c r="AF105" i="10"/>
  <c r="AF53" i="10"/>
  <c r="AG592" i="10"/>
  <c r="AG543" i="10"/>
  <c r="AG495" i="10"/>
  <c r="AG389" i="10"/>
  <c r="AG292" i="10"/>
  <c r="AG208" i="10"/>
  <c r="AG199" i="10"/>
  <c r="AG105" i="10"/>
  <c r="AG53" i="10"/>
  <c r="AI592" i="10"/>
  <c r="AI543" i="10"/>
  <c r="AI389" i="10"/>
  <c r="AI292" i="10"/>
  <c r="AI208" i="10"/>
  <c r="AI199" i="10"/>
  <c r="AI105" i="10"/>
  <c r="AF545" i="10"/>
  <c r="AF494" i="10"/>
  <c r="AF468" i="10"/>
  <c r="AF307" i="10"/>
  <c r="AF210" i="10"/>
  <c r="AF201" i="10"/>
  <c r="AF119" i="10"/>
  <c r="AF70" i="10"/>
  <c r="AG545" i="10"/>
  <c r="AG494" i="10"/>
  <c r="AG468" i="10"/>
  <c r="AG307" i="10"/>
  <c r="AG210" i="10"/>
  <c r="AG201" i="10"/>
  <c r="AG119" i="10"/>
  <c r="AG70" i="10"/>
  <c r="AI545" i="10"/>
  <c r="AI468" i="10"/>
  <c r="AI307" i="10"/>
  <c r="AI210" i="10"/>
  <c r="AI201" i="10"/>
  <c r="AI119" i="10"/>
  <c r="BG32" i="10"/>
  <c r="BG493" i="10"/>
  <c r="BG197" i="10"/>
  <c r="BG37" i="10"/>
  <c r="BG553" i="10"/>
  <c r="BG515" i="10"/>
  <c r="BG346" i="10"/>
  <c r="BA32" i="10"/>
  <c r="BA493" i="10"/>
  <c r="BA197" i="10"/>
  <c r="BA37" i="10"/>
  <c r="BA553" i="10"/>
  <c r="BA515" i="10"/>
  <c r="BA346" i="10"/>
  <c r="AM32" i="10"/>
  <c r="AM493" i="10"/>
  <c r="AM197" i="10"/>
  <c r="AM37" i="10"/>
  <c r="AM553" i="10"/>
  <c r="AM515" i="10"/>
  <c r="AM346" i="10"/>
  <c r="AJ32" i="10"/>
  <c r="AJ493" i="10"/>
  <c r="AJ197" i="10"/>
  <c r="AJ37" i="10"/>
  <c r="AJ553" i="10"/>
  <c r="AJ515" i="10"/>
  <c r="AJ346" i="10"/>
  <c r="AI346" i="10"/>
  <c r="AI32" i="10"/>
  <c r="AI493" i="10"/>
  <c r="AI197" i="10"/>
  <c r="AI37" i="10"/>
  <c r="AI553" i="10"/>
  <c r="AI515" i="10"/>
  <c r="AF32" i="10"/>
  <c r="AF493" i="10"/>
  <c r="AF197" i="10"/>
  <c r="AF37" i="10"/>
  <c r="AF553" i="10"/>
  <c r="AF515" i="10"/>
  <c r="AF346" i="10"/>
  <c r="AD32" i="10"/>
  <c r="AC32" i="10" s="1"/>
  <c r="AD493" i="10"/>
  <c r="AC493" i="10" s="1"/>
  <c r="AD197" i="10"/>
  <c r="AC197" i="10" s="1"/>
  <c r="AD37" i="10"/>
  <c r="AD553" i="10"/>
  <c r="AD515" i="10"/>
  <c r="AC515" i="10" s="1"/>
  <c r="AE515" i="10" s="1"/>
  <c r="AD346" i="10"/>
  <c r="AC346" i="10" s="1"/>
  <c r="BG387" i="10"/>
  <c r="BA387" i="10"/>
  <c r="AU387" i="10"/>
  <c r="AM387" i="10"/>
  <c r="AJ387" i="10"/>
  <c r="AI387" i="10"/>
  <c r="AF387" i="10"/>
  <c r="AD387" i="10"/>
  <c r="AC387" i="10" s="1"/>
  <c r="AE387" i="10" s="1"/>
  <c r="AM422" i="10" l="1"/>
  <c r="AG422" i="10"/>
  <c r="AJ422" i="10"/>
  <c r="AF422" i="10"/>
  <c r="BH37" i="10"/>
  <c r="BH32" i="10"/>
  <c r="BH553" i="10"/>
  <c r="BH493" i="10"/>
  <c r="BH197" i="10"/>
  <c r="BH346" i="10"/>
  <c r="BH515" i="10"/>
  <c r="AC553" i="10"/>
  <c r="AE553" i="10" s="1"/>
  <c r="AE197" i="10"/>
  <c r="AE493" i="10"/>
  <c r="AC37" i="10"/>
  <c r="AE37" i="10" s="1"/>
  <c r="AE346" i="10"/>
  <c r="BH387" i="10"/>
  <c r="AE32" i="10"/>
  <c r="BG552" i="10"/>
  <c r="BG466" i="10"/>
  <c r="BG467" i="10"/>
  <c r="BA552" i="10"/>
  <c r="BA466" i="10"/>
  <c r="BA467" i="10"/>
  <c r="AM466" i="10"/>
  <c r="AM467" i="10"/>
  <c r="AM552" i="10"/>
  <c r="AJ552" i="10"/>
  <c r="AJ466" i="10"/>
  <c r="AJ467" i="10"/>
  <c r="AI552" i="10"/>
  <c r="AI466" i="10"/>
  <c r="AI467" i="10"/>
  <c r="AF552" i="10"/>
  <c r="AF466" i="10"/>
  <c r="AF467" i="10"/>
  <c r="AD466" i="10"/>
  <c r="AD467" i="10"/>
  <c r="AD552" i="10"/>
  <c r="AC552" i="10" s="1"/>
  <c r="AD614" i="10"/>
  <c r="BH467" i="10" l="1"/>
  <c r="BH466" i="10"/>
  <c r="BH552" i="10"/>
  <c r="AE552" i="10"/>
  <c r="AC467" i="10"/>
  <c r="AE467" i="10" s="1"/>
  <c r="AC466" i="10"/>
  <c r="AE466" i="10" s="1"/>
  <c r="AU185" i="10" l="1"/>
  <c r="AC185" i="10"/>
  <c r="AE185" i="10" s="1"/>
  <c r="AK185" i="10" s="1"/>
  <c r="BG335" i="10"/>
  <c r="BA335" i="10"/>
  <c r="AU335" i="10"/>
  <c r="AD335" i="10"/>
  <c r="AC335" i="10" s="1"/>
  <c r="AE335" i="10" s="1"/>
  <c r="AK335" i="10" s="1"/>
  <c r="BG300" i="10"/>
  <c r="BA300" i="10"/>
  <c r="AU300" i="10"/>
  <c r="AD300" i="10"/>
  <c r="AC300" i="10" s="1"/>
  <c r="AM335" i="10" l="1"/>
  <c r="AM185" i="10"/>
  <c r="AJ185" i="10"/>
  <c r="AI185" i="10"/>
  <c r="AG185" i="10"/>
  <c r="AF185" i="10"/>
  <c r="AI335" i="10"/>
  <c r="AJ335" i="10"/>
  <c r="AF335" i="10"/>
  <c r="AG335" i="10"/>
  <c r="BH335" i="10"/>
  <c r="BH300" i="10"/>
  <c r="AE300" i="10"/>
  <c r="AK300" i="10" s="1"/>
  <c r="AM300" i="10" l="1"/>
  <c r="AJ300" i="10"/>
  <c r="AF300" i="10"/>
  <c r="AI300" i="10"/>
  <c r="AG300" i="10"/>
  <c r="AD2" i="10" l="1"/>
  <c r="AU2" i="10"/>
  <c r="BA2" i="10"/>
  <c r="BG2" i="10"/>
  <c r="AD3" i="10"/>
  <c r="AC3" i="10" s="1"/>
  <c r="AE3" i="10" s="1"/>
  <c r="AK3" i="10" s="1"/>
  <c r="AU3" i="10"/>
  <c r="BA3" i="10"/>
  <c r="BG3" i="10"/>
  <c r="AD4" i="10"/>
  <c r="AC4" i="10" s="1"/>
  <c r="AE4" i="10" s="1"/>
  <c r="AK4" i="10" s="1"/>
  <c r="AU4" i="10"/>
  <c r="BA4" i="10"/>
  <c r="BG4" i="10"/>
  <c r="AD5" i="10"/>
  <c r="AC5" i="10" s="1"/>
  <c r="AU5" i="10"/>
  <c r="BA5" i="10"/>
  <c r="BG5" i="10"/>
  <c r="AD10" i="10"/>
  <c r="AC10" i="10" s="1"/>
  <c r="AE10" i="10" s="1"/>
  <c r="AK10" i="10" s="1"/>
  <c r="AU10" i="10"/>
  <c r="BA10" i="10"/>
  <c r="BG10" i="10"/>
  <c r="AD11" i="10"/>
  <c r="AC11" i="10" s="1"/>
  <c r="AU11" i="10"/>
  <c r="BA11" i="10"/>
  <c r="BG11" i="10"/>
  <c r="AD12" i="10"/>
  <c r="AC12" i="10" s="1"/>
  <c r="AE12" i="10" s="1"/>
  <c r="AK12" i="10" s="1"/>
  <c r="AU12" i="10"/>
  <c r="BA12" i="10"/>
  <c r="BG12" i="10"/>
  <c r="AD13" i="10"/>
  <c r="AU13" i="10"/>
  <c r="BA13" i="10"/>
  <c r="BG13" i="10"/>
  <c r="AD14" i="10"/>
  <c r="AC14" i="10" s="1"/>
  <c r="AE14" i="10" s="1"/>
  <c r="AK14" i="10" s="1"/>
  <c r="AU14" i="10"/>
  <c r="BA14" i="10"/>
  <c r="BG14" i="10"/>
  <c r="AD15" i="10"/>
  <c r="AC15" i="10" s="1"/>
  <c r="AU15" i="10"/>
  <c r="BA15" i="10"/>
  <c r="BG15" i="10"/>
  <c r="AD16" i="10"/>
  <c r="AC16" i="10" s="1"/>
  <c r="AE16" i="10" s="1"/>
  <c r="AK16" i="10" s="1"/>
  <c r="AU16" i="10"/>
  <c r="BA16" i="10"/>
  <c r="BG16" i="10"/>
  <c r="AD17" i="10"/>
  <c r="AC17" i="10" s="1"/>
  <c r="AU17" i="10"/>
  <c r="BA17" i="10"/>
  <c r="BG17" i="10"/>
  <c r="AD18" i="10"/>
  <c r="AC18" i="10" s="1"/>
  <c r="AE18" i="10" s="1"/>
  <c r="AK18" i="10" s="1"/>
  <c r="AU18" i="10"/>
  <c r="BA18" i="10"/>
  <c r="BG18" i="10"/>
  <c r="AD19" i="10"/>
  <c r="AC19" i="10" s="1"/>
  <c r="AU19" i="10"/>
  <c r="BA19" i="10"/>
  <c r="BG19" i="10"/>
  <c r="AD22" i="10"/>
  <c r="AC22" i="10" s="1"/>
  <c r="AE22" i="10" s="1"/>
  <c r="AK22" i="10" s="1"/>
  <c r="AU22" i="10"/>
  <c r="BA22" i="10"/>
  <c r="BG22" i="10"/>
  <c r="AD23" i="10"/>
  <c r="AC23" i="10" s="1"/>
  <c r="AU23" i="10"/>
  <c r="BA23" i="10"/>
  <c r="BG23" i="10"/>
  <c r="AD24" i="10"/>
  <c r="AC24" i="10" s="1"/>
  <c r="AE24" i="10" s="1"/>
  <c r="AK24" i="10" s="1"/>
  <c r="AU24" i="10"/>
  <c r="BA24" i="10"/>
  <c r="BG24" i="10"/>
  <c r="AD25" i="10"/>
  <c r="AC25" i="10" s="1"/>
  <c r="AU25" i="10"/>
  <c r="BA25" i="10"/>
  <c r="BG25" i="10"/>
  <c r="AD29" i="10"/>
  <c r="AC29" i="10" s="1"/>
  <c r="AE29" i="10" s="1"/>
  <c r="AK29" i="10" s="1"/>
  <c r="AU29" i="10"/>
  <c r="BA29" i="10"/>
  <c r="BG29" i="10"/>
  <c r="AD30" i="10"/>
  <c r="AU30" i="10"/>
  <c r="BA30" i="10"/>
  <c r="BG30" i="10"/>
  <c r="AD31" i="10"/>
  <c r="AC31" i="10" s="1"/>
  <c r="AE31" i="10" s="1"/>
  <c r="AK31" i="10" s="1"/>
  <c r="AU31" i="10"/>
  <c r="BA31" i="10"/>
  <c r="BG31" i="10"/>
  <c r="AD35" i="10"/>
  <c r="AC35" i="10" s="1"/>
  <c r="AE35" i="10" s="1"/>
  <c r="AK35" i="10" s="1"/>
  <c r="AU35" i="10"/>
  <c r="BA35" i="10"/>
  <c r="BG35" i="10"/>
  <c r="AD41" i="10"/>
  <c r="AC41" i="10" s="1"/>
  <c r="AE41" i="10" s="1"/>
  <c r="AK41" i="10" s="1"/>
  <c r="AU41" i="10"/>
  <c r="BA41" i="10"/>
  <c r="BG41" i="10"/>
  <c r="AD42" i="10"/>
  <c r="AU42" i="10"/>
  <c r="BA42" i="10"/>
  <c r="BG42" i="10"/>
  <c r="AD44" i="10"/>
  <c r="AC44" i="10" s="1"/>
  <c r="AE44" i="10" s="1"/>
  <c r="AK44" i="10" s="1"/>
  <c r="AU44" i="10"/>
  <c r="BA44" i="10"/>
  <c r="BG44" i="10"/>
  <c r="AD46" i="10"/>
  <c r="AC46" i="10" s="1"/>
  <c r="AE46" i="10" s="1"/>
  <c r="AK46" i="10" s="1"/>
  <c r="AU46" i="10"/>
  <c r="BA46" i="10"/>
  <c r="BG46" i="10"/>
  <c r="AD50" i="10"/>
  <c r="AC50" i="10" s="1"/>
  <c r="AU50" i="10"/>
  <c r="BA50" i="10"/>
  <c r="BG50" i="10"/>
  <c r="AD51" i="10"/>
  <c r="AC51" i="10" s="1"/>
  <c r="AE51" i="10" s="1"/>
  <c r="AK51" i="10" s="1"/>
  <c r="AU51" i="10"/>
  <c r="BA51" i="10"/>
  <c r="BG51" i="10"/>
  <c r="AD58" i="10"/>
  <c r="AC58" i="10" s="1"/>
  <c r="AE58" i="10" s="1"/>
  <c r="AK58" i="10" s="1"/>
  <c r="AU58" i="10"/>
  <c r="BA58" i="10"/>
  <c r="BG58" i="10"/>
  <c r="AD59" i="10"/>
  <c r="AC59" i="10" s="1"/>
  <c r="AU59" i="10"/>
  <c r="BA59" i="10"/>
  <c r="BG59" i="10"/>
  <c r="AD60" i="10"/>
  <c r="AC60" i="10" s="1"/>
  <c r="AU60" i="10"/>
  <c r="BA60" i="10"/>
  <c r="BG60" i="10"/>
  <c r="AD65" i="10"/>
  <c r="AC65" i="10" s="1"/>
  <c r="AU65" i="10"/>
  <c r="BA65" i="10"/>
  <c r="BG65" i="10"/>
  <c r="AD66" i="10"/>
  <c r="AC66" i="10" s="1"/>
  <c r="AE66" i="10" s="1"/>
  <c r="AK66" i="10" s="1"/>
  <c r="AU66" i="10"/>
  <c r="BA66" i="10"/>
  <c r="BG66" i="10"/>
  <c r="AD67" i="10"/>
  <c r="AU67" i="10"/>
  <c r="BA67" i="10"/>
  <c r="BG67" i="10"/>
  <c r="AD68" i="10"/>
  <c r="AC68" i="10" s="1"/>
  <c r="AU68" i="10"/>
  <c r="BA68" i="10"/>
  <c r="BG68" i="10"/>
  <c r="AD74" i="10"/>
  <c r="AC74" i="10" s="1"/>
  <c r="AU74" i="10"/>
  <c r="BA74" i="10"/>
  <c r="BG74" i="10"/>
  <c r="AD75" i="10"/>
  <c r="AC75" i="10" s="1"/>
  <c r="AE75" i="10" s="1"/>
  <c r="AK75" i="10" s="1"/>
  <c r="AU75" i="10"/>
  <c r="BA75" i="10"/>
  <c r="BG75" i="10"/>
  <c r="AD78" i="10"/>
  <c r="AU78" i="10"/>
  <c r="BA78" i="10"/>
  <c r="BG78" i="10"/>
  <c r="AD79" i="10"/>
  <c r="AC79" i="10" s="1"/>
  <c r="AU79" i="10"/>
  <c r="BA79" i="10"/>
  <c r="BG79" i="10"/>
  <c r="AD81" i="10"/>
  <c r="AC81" i="10" s="1"/>
  <c r="AU81" i="10"/>
  <c r="BA81" i="10"/>
  <c r="BG81" i="10"/>
  <c r="AD82" i="10"/>
  <c r="AU82" i="10"/>
  <c r="BA82" i="10"/>
  <c r="BG82" i="10"/>
  <c r="AD85" i="10"/>
  <c r="AU85" i="10"/>
  <c r="BA85" i="10"/>
  <c r="BG85" i="10"/>
  <c r="AD86" i="10"/>
  <c r="AC86" i="10" s="1"/>
  <c r="AU86" i="10"/>
  <c r="BA86" i="10"/>
  <c r="BG86" i="10"/>
  <c r="AD88" i="10"/>
  <c r="AC88" i="10" s="1"/>
  <c r="AU88" i="10"/>
  <c r="BA88" i="10"/>
  <c r="BG88" i="10"/>
  <c r="AD89" i="10"/>
  <c r="AC89" i="10" s="1"/>
  <c r="AE89" i="10" s="1"/>
  <c r="AK89" i="10" s="1"/>
  <c r="AU89" i="10"/>
  <c r="BA89" i="10"/>
  <c r="BG89" i="10"/>
  <c r="AD91" i="10"/>
  <c r="AU91" i="10"/>
  <c r="BA91" i="10"/>
  <c r="BG91" i="10"/>
  <c r="AD100" i="10"/>
  <c r="AC100" i="10" s="1"/>
  <c r="AU100" i="10"/>
  <c r="BA100" i="10"/>
  <c r="BG100" i="10"/>
  <c r="AD101" i="10"/>
  <c r="AC101" i="10" s="1"/>
  <c r="AU101" i="10"/>
  <c r="BA101" i="10"/>
  <c r="BG101" i="10"/>
  <c r="AD107" i="10"/>
  <c r="AU107" i="10"/>
  <c r="BA107" i="10"/>
  <c r="BG107" i="10"/>
  <c r="AD108" i="10"/>
  <c r="AU108" i="10"/>
  <c r="BA108" i="10"/>
  <c r="BG108" i="10"/>
  <c r="AD109" i="10"/>
  <c r="AC109" i="10" s="1"/>
  <c r="AU109" i="10"/>
  <c r="BA109" i="10"/>
  <c r="BG109" i="10"/>
  <c r="AD110" i="10"/>
  <c r="AC110" i="10" s="1"/>
  <c r="AU110" i="10"/>
  <c r="BA110" i="10"/>
  <c r="BG110" i="10"/>
  <c r="AD111" i="10"/>
  <c r="AC111" i="10" s="1"/>
  <c r="AU111" i="10"/>
  <c r="BA111" i="10"/>
  <c r="BG111" i="10"/>
  <c r="AD114" i="10"/>
  <c r="AU114" i="10"/>
  <c r="BA114" i="10"/>
  <c r="BG114" i="10"/>
  <c r="AD116" i="10"/>
  <c r="AC116" i="10" s="1"/>
  <c r="AU116" i="10"/>
  <c r="BA116" i="10"/>
  <c r="BG116" i="10"/>
  <c r="AD123" i="10"/>
  <c r="AU123" i="10"/>
  <c r="BA123" i="10"/>
  <c r="BG123" i="10"/>
  <c r="AD127" i="10"/>
  <c r="AC127" i="10" s="1"/>
  <c r="AE127" i="10" s="1"/>
  <c r="AK127" i="10" s="1"/>
  <c r="AU127" i="10"/>
  <c r="BA127" i="10"/>
  <c r="BG127" i="10"/>
  <c r="AD134" i="10"/>
  <c r="AU134" i="10"/>
  <c r="BA134" i="10"/>
  <c r="BG134" i="10"/>
  <c r="AD135" i="10"/>
  <c r="AC135" i="10" s="1"/>
  <c r="AU135" i="10"/>
  <c r="BA135" i="10"/>
  <c r="BG135" i="10"/>
  <c r="AD137" i="10"/>
  <c r="AC137" i="10" s="1"/>
  <c r="AU137" i="10"/>
  <c r="BA137" i="10"/>
  <c r="BG137" i="10"/>
  <c r="AD140" i="10"/>
  <c r="AC140" i="10" s="1"/>
  <c r="AU140" i="10"/>
  <c r="BA140" i="10"/>
  <c r="BG140" i="10"/>
  <c r="AD147" i="10"/>
  <c r="AU147" i="10"/>
  <c r="BA147" i="10"/>
  <c r="BG147" i="10"/>
  <c r="AD148" i="10"/>
  <c r="AC148" i="10" s="1"/>
  <c r="AU148" i="10"/>
  <c r="BA148" i="10"/>
  <c r="BG148" i="10"/>
  <c r="AD149" i="10"/>
  <c r="AU149" i="10"/>
  <c r="BA149" i="10"/>
  <c r="BG149" i="10"/>
  <c r="AD150" i="10"/>
  <c r="AC150" i="10" s="1"/>
  <c r="AE150" i="10" s="1"/>
  <c r="AK150" i="10" s="1"/>
  <c r="AU150" i="10"/>
  <c r="BA150" i="10"/>
  <c r="BG150" i="10"/>
  <c r="AD151" i="10"/>
  <c r="AC151" i="10" s="1"/>
  <c r="AE151" i="10" s="1"/>
  <c r="AK151" i="10" s="1"/>
  <c r="AU151" i="10"/>
  <c r="BA151" i="10"/>
  <c r="BG151" i="10"/>
  <c r="AD152" i="10"/>
  <c r="AU152" i="10"/>
  <c r="BA152" i="10"/>
  <c r="BG152" i="10"/>
  <c r="AD153" i="10"/>
  <c r="AC153" i="10" s="1"/>
  <c r="AE153" i="10" s="1"/>
  <c r="AK153" i="10" s="1"/>
  <c r="AU153" i="10"/>
  <c r="BA153" i="10"/>
  <c r="BG153" i="10"/>
  <c r="AD158" i="10"/>
  <c r="AC158" i="10" s="1"/>
  <c r="AU158" i="10"/>
  <c r="BA158" i="10"/>
  <c r="BG158" i="10"/>
  <c r="AD163" i="10"/>
  <c r="AC163" i="10" s="1"/>
  <c r="AU163" i="10"/>
  <c r="BA163" i="10"/>
  <c r="BG163" i="10"/>
  <c r="AD164" i="10"/>
  <c r="AU164" i="10"/>
  <c r="BA164" i="10"/>
  <c r="BG164" i="10"/>
  <c r="AD167" i="10"/>
  <c r="AC167" i="10" s="1"/>
  <c r="AU167" i="10"/>
  <c r="BA167" i="10"/>
  <c r="BG167" i="10"/>
  <c r="AD169" i="10"/>
  <c r="AU169" i="10"/>
  <c r="BA169" i="10"/>
  <c r="BG169" i="10"/>
  <c r="AD170" i="10"/>
  <c r="AU170" i="10"/>
  <c r="BA170" i="10"/>
  <c r="BG170" i="10"/>
  <c r="AD171" i="10"/>
  <c r="AU171" i="10"/>
  <c r="BA171" i="10"/>
  <c r="BG171" i="10"/>
  <c r="AD172" i="10"/>
  <c r="AU172" i="10"/>
  <c r="BA172" i="10"/>
  <c r="BG172" i="10"/>
  <c r="AD173" i="10"/>
  <c r="AU173" i="10"/>
  <c r="BA173" i="10"/>
  <c r="BG173" i="10"/>
  <c r="AD174" i="10"/>
  <c r="AU174" i="10"/>
  <c r="BA174" i="10"/>
  <c r="BG174" i="10"/>
  <c r="AD179" i="10"/>
  <c r="AU179" i="10"/>
  <c r="BA179" i="10"/>
  <c r="BG179" i="10"/>
  <c r="AD180" i="10"/>
  <c r="AU180" i="10"/>
  <c r="BA180" i="10"/>
  <c r="BG180" i="10"/>
  <c r="AD181" i="10"/>
  <c r="AU181" i="10"/>
  <c r="BA181" i="10"/>
  <c r="BG181" i="10"/>
  <c r="AD182" i="10"/>
  <c r="AU182" i="10"/>
  <c r="BA182" i="10"/>
  <c r="BG182" i="10"/>
  <c r="AD184" i="10"/>
  <c r="AU184" i="10"/>
  <c r="BA184" i="10"/>
  <c r="BG184" i="10"/>
  <c r="AD187" i="10"/>
  <c r="AU187" i="10"/>
  <c r="BA187" i="10"/>
  <c r="BG187" i="10"/>
  <c r="AD188" i="10"/>
  <c r="AU188" i="10"/>
  <c r="BA188" i="10"/>
  <c r="BG188" i="10"/>
  <c r="AD189" i="10"/>
  <c r="AU189" i="10"/>
  <c r="BA189" i="10"/>
  <c r="BG189" i="10"/>
  <c r="AD190" i="10"/>
  <c r="AU190" i="10"/>
  <c r="BA190" i="10"/>
  <c r="BG190" i="10"/>
  <c r="AD191" i="10"/>
  <c r="AC191" i="10" s="1"/>
  <c r="AU191" i="10"/>
  <c r="BA191" i="10"/>
  <c r="BG191" i="10"/>
  <c r="AD192" i="10"/>
  <c r="AU192" i="10"/>
  <c r="BA192" i="10"/>
  <c r="BG192" i="10"/>
  <c r="AD193" i="10"/>
  <c r="AU193" i="10"/>
  <c r="BA193" i="10"/>
  <c r="BG193" i="10"/>
  <c r="AD194" i="10"/>
  <c r="AU194" i="10"/>
  <c r="BA194" i="10"/>
  <c r="BG194" i="10"/>
  <c r="AD202" i="10"/>
  <c r="AU202" i="10"/>
  <c r="BA202" i="10"/>
  <c r="BG202" i="10"/>
  <c r="AD213" i="10"/>
  <c r="AU213" i="10"/>
  <c r="BA213" i="10"/>
  <c r="BG213" i="10"/>
  <c r="AD216" i="10"/>
  <c r="AU216" i="10"/>
  <c r="BA216" i="10"/>
  <c r="BG216" i="10"/>
  <c r="AD217" i="10"/>
  <c r="AU217" i="10"/>
  <c r="BA217" i="10"/>
  <c r="BG217" i="10"/>
  <c r="AD218" i="10"/>
  <c r="AU218" i="10"/>
  <c r="BA218" i="10"/>
  <c r="BG218" i="10"/>
  <c r="AD219" i="10"/>
  <c r="AU219" i="10"/>
  <c r="BA219" i="10"/>
  <c r="BG219" i="10"/>
  <c r="AD222" i="10"/>
  <c r="AU222" i="10"/>
  <c r="BA222" i="10"/>
  <c r="BG222" i="10"/>
  <c r="AD226" i="10"/>
  <c r="AU226" i="10"/>
  <c r="BA226" i="10"/>
  <c r="BG226" i="10"/>
  <c r="AD227" i="10"/>
  <c r="AU227" i="10"/>
  <c r="BA227" i="10"/>
  <c r="BG227" i="10"/>
  <c r="AD228" i="10"/>
  <c r="AU228" i="10"/>
  <c r="BA228" i="10"/>
  <c r="BG228" i="10"/>
  <c r="AD229" i="10"/>
  <c r="AU229" i="10"/>
  <c r="BA229" i="10"/>
  <c r="BG229" i="10"/>
  <c r="AD234" i="10"/>
  <c r="AC234" i="10" s="1"/>
  <c r="AU234" i="10"/>
  <c r="BA234" i="10"/>
  <c r="BG234" i="10"/>
  <c r="AD235" i="10"/>
  <c r="AU235" i="10"/>
  <c r="BA235" i="10"/>
  <c r="BG235" i="10"/>
  <c r="AD236" i="10"/>
  <c r="AC236" i="10" s="1"/>
  <c r="AE236" i="10" s="1"/>
  <c r="AK236" i="10" s="1"/>
  <c r="AU236" i="10"/>
  <c r="BA236" i="10"/>
  <c r="BG236" i="10"/>
  <c r="AD238" i="10"/>
  <c r="AC238" i="10" s="1"/>
  <c r="AU238" i="10"/>
  <c r="BA238" i="10"/>
  <c r="BG238" i="10"/>
  <c r="AD239" i="10"/>
  <c r="AU239" i="10"/>
  <c r="BA239" i="10"/>
  <c r="BG239" i="10"/>
  <c r="AD242" i="10"/>
  <c r="AC242" i="10" s="1"/>
  <c r="AU242" i="10"/>
  <c r="BA242" i="10"/>
  <c r="BG242" i="10"/>
  <c r="AD243" i="10"/>
  <c r="AC243" i="10" s="1"/>
  <c r="AU243" i="10"/>
  <c r="BA243" i="10"/>
  <c r="BG243" i="10"/>
  <c r="AD244" i="10"/>
  <c r="AC244" i="10" s="1"/>
  <c r="AE244" i="10" s="1"/>
  <c r="AK244" i="10" s="1"/>
  <c r="AU244" i="10"/>
  <c r="BA244" i="10"/>
  <c r="BG244" i="10"/>
  <c r="AD247" i="10"/>
  <c r="AC247" i="10" s="1"/>
  <c r="AU247" i="10"/>
  <c r="BA247" i="10"/>
  <c r="BG247" i="10"/>
  <c r="AD248" i="10"/>
  <c r="AC248" i="10" s="1"/>
  <c r="AU248" i="10"/>
  <c r="BA248" i="10"/>
  <c r="BG248" i="10"/>
  <c r="AD249" i="10"/>
  <c r="AC249" i="10" s="1"/>
  <c r="AE249" i="10" s="1"/>
  <c r="AK249" i="10" s="1"/>
  <c r="AU249" i="10"/>
  <c r="BA249" i="10"/>
  <c r="BG249" i="10"/>
  <c r="AD252" i="10"/>
  <c r="AC252" i="10" s="1"/>
  <c r="AE252" i="10" s="1"/>
  <c r="AK252" i="10" s="1"/>
  <c r="AU252" i="10"/>
  <c r="BA252" i="10"/>
  <c r="BG252" i="10"/>
  <c r="AD253" i="10"/>
  <c r="AC253" i="10" s="1"/>
  <c r="AU253" i="10"/>
  <c r="BA253" i="10"/>
  <c r="BG253" i="10"/>
  <c r="AD254" i="10"/>
  <c r="AC254" i="10" s="1"/>
  <c r="AU254" i="10"/>
  <c r="BA254" i="10"/>
  <c r="BG254" i="10"/>
  <c r="AD255" i="10"/>
  <c r="AC255" i="10" s="1"/>
  <c r="AE255" i="10" s="1"/>
  <c r="AK255" i="10" s="1"/>
  <c r="AU255" i="10"/>
  <c r="BA255" i="10"/>
  <c r="BG255" i="10"/>
  <c r="AD256" i="10"/>
  <c r="AC256" i="10" s="1"/>
  <c r="AU256" i="10"/>
  <c r="BA256" i="10"/>
  <c r="BG256" i="10"/>
  <c r="AD257" i="10"/>
  <c r="AC257" i="10" s="1"/>
  <c r="AE257" i="10" s="1"/>
  <c r="AK257" i="10" s="1"/>
  <c r="AU257" i="10"/>
  <c r="BA257" i="10"/>
  <c r="BG257" i="10"/>
  <c r="AD259" i="10"/>
  <c r="AC259" i="10" s="1"/>
  <c r="AU259" i="10"/>
  <c r="BA259" i="10"/>
  <c r="BG259" i="10"/>
  <c r="AD262" i="10"/>
  <c r="AC262" i="10" s="1"/>
  <c r="AE262" i="10" s="1"/>
  <c r="AK262" i="10" s="1"/>
  <c r="AU262" i="10"/>
  <c r="BA262" i="10"/>
  <c r="BG262" i="10"/>
  <c r="AD263" i="10"/>
  <c r="AC263" i="10" s="1"/>
  <c r="AE263" i="10" s="1"/>
  <c r="AK263" i="10" s="1"/>
  <c r="AU263" i="10"/>
  <c r="BA263" i="10"/>
  <c r="BG263" i="10"/>
  <c r="AD265" i="10"/>
  <c r="AC265" i="10" s="1"/>
  <c r="AE265" i="10" s="1"/>
  <c r="AK265" i="10" s="1"/>
  <c r="AU265" i="10"/>
  <c r="BA265" i="10"/>
  <c r="BG265" i="10"/>
  <c r="AD267" i="10"/>
  <c r="AC267" i="10" s="1"/>
  <c r="AE267" i="10" s="1"/>
  <c r="AK267" i="10" s="1"/>
  <c r="AU267" i="10"/>
  <c r="BA267" i="10"/>
  <c r="BG267" i="10"/>
  <c r="AD268" i="10"/>
  <c r="AU268" i="10"/>
  <c r="BA268" i="10"/>
  <c r="BG268" i="10"/>
  <c r="AD270" i="10"/>
  <c r="AC270" i="10" s="1"/>
  <c r="AE270" i="10" s="1"/>
  <c r="AK270" i="10" s="1"/>
  <c r="AU270" i="10"/>
  <c r="BA270" i="10"/>
  <c r="BG270" i="10"/>
  <c r="AD274" i="10"/>
  <c r="AC274" i="10" s="1"/>
  <c r="AU274" i="10"/>
  <c r="BA274" i="10"/>
  <c r="BG274" i="10"/>
  <c r="AD276" i="10"/>
  <c r="AC276" i="10" s="1"/>
  <c r="AE276" i="10" s="1"/>
  <c r="AK276" i="10" s="1"/>
  <c r="AU276" i="10"/>
  <c r="BA276" i="10"/>
  <c r="BG276" i="10"/>
  <c r="AD279" i="10"/>
  <c r="AC279" i="10" s="1"/>
  <c r="AE279" i="10" s="1"/>
  <c r="AK279" i="10" s="1"/>
  <c r="AU279" i="10"/>
  <c r="BA279" i="10"/>
  <c r="BG279" i="10"/>
  <c r="AD280" i="10"/>
  <c r="AC280" i="10" s="1"/>
  <c r="AU280" i="10"/>
  <c r="BA280" i="10"/>
  <c r="BG280" i="10"/>
  <c r="AD281" i="10"/>
  <c r="AU281" i="10"/>
  <c r="BA281" i="10"/>
  <c r="BG281" i="10"/>
  <c r="AD282" i="10"/>
  <c r="AC282" i="10" s="1"/>
  <c r="AE282" i="10" s="1"/>
  <c r="AK282" i="10" s="1"/>
  <c r="AU282" i="10"/>
  <c r="BA282" i="10"/>
  <c r="BG282" i="10"/>
  <c r="AD283" i="10"/>
  <c r="AU283" i="10"/>
  <c r="BA283" i="10"/>
  <c r="BG283" i="10"/>
  <c r="AD284" i="10"/>
  <c r="AC284" i="10" s="1"/>
  <c r="AE284" i="10" s="1"/>
  <c r="AK284" i="10" s="1"/>
  <c r="AU284" i="10"/>
  <c r="BA284" i="10"/>
  <c r="BG284" i="10"/>
  <c r="AD285" i="10"/>
  <c r="AU285" i="10"/>
  <c r="BA285" i="10"/>
  <c r="BG285" i="10"/>
  <c r="AD287" i="10"/>
  <c r="AC287" i="10" s="1"/>
  <c r="AE287" i="10" s="1"/>
  <c r="AK287" i="10" s="1"/>
  <c r="AU287" i="10"/>
  <c r="BA287" i="10"/>
  <c r="BG287" i="10"/>
  <c r="AD288" i="10"/>
  <c r="AC288" i="10" s="1"/>
  <c r="AU288" i="10"/>
  <c r="BA288" i="10"/>
  <c r="BG288" i="10"/>
  <c r="AD291" i="10"/>
  <c r="AC291" i="10" s="1"/>
  <c r="AE291" i="10" s="1"/>
  <c r="AK291" i="10" s="1"/>
  <c r="AU291" i="10"/>
  <c r="BA291" i="10"/>
  <c r="BG291" i="10"/>
  <c r="AD294" i="10"/>
  <c r="AC294" i="10" s="1"/>
  <c r="AU294" i="10"/>
  <c r="BA294" i="10"/>
  <c r="BG294" i="10"/>
  <c r="AD295" i="10"/>
  <c r="AU295" i="10"/>
  <c r="BA295" i="10"/>
  <c r="BG295" i="10"/>
  <c r="AD296" i="10"/>
  <c r="AC296" i="10" s="1"/>
  <c r="AU296" i="10"/>
  <c r="BA296" i="10"/>
  <c r="BG296" i="10"/>
  <c r="AD297" i="10"/>
  <c r="AC297" i="10" s="1"/>
  <c r="AU297" i="10"/>
  <c r="BA297" i="10"/>
  <c r="BG297" i="10"/>
  <c r="AD298" i="10"/>
  <c r="AC298" i="10" s="1"/>
  <c r="AE298" i="10" s="1"/>
  <c r="AK298" i="10" s="1"/>
  <c r="AU298" i="10"/>
  <c r="BA298" i="10"/>
  <c r="BG298" i="10"/>
  <c r="AD299" i="10"/>
  <c r="AC299" i="10" s="1"/>
  <c r="AU299" i="10"/>
  <c r="BA299" i="10"/>
  <c r="BG299" i="10"/>
  <c r="AD301" i="10"/>
  <c r="AC301" i="10" s="1"/>
  <c r="AU301" i="10"/>
  <c r="BA301" i="10"/>
  <c r="BG301" i="10"/>
  <c r="AD302" i="10"/>
  <c r="AU302" i="10"/>
  <c r="BA302" i="10"/>
  <c r="BG302" i="10"/>
  <c r="AD305" i="10"/>
  <c r="AU305" i="10"/>
  <c r="BA305" i="10"/>
  <c r="BG305" i="10"/>
  <c r="AD310" i="10"/>
  <c r="AC310" i="10" s="1"/>
  <c r="AU310" i="10"/>
  <c r="BA310" i="10"/>
  <c r="BG310" i="10"/>
  <c r="AD311" i="10"/>
  <c r="AC311" i="10" s="1"/>
  <c r="AU311" i="10"/>
  <c r="BA311" i="10"/>
  <c r="BG311" i="10"/>
  <c r="AD313" i="10"/>
  <c r="AU313" i="10"/>
  <c r="BA313" i="10"/>
  <c r="BG313" i="10"/>
  <c r="AD314" i="10"/>
  <c r="AU314" i="10"/>
  <c r="BA314" i="10"/>
  <c r="BG314" i="10"/>
  <c r="AD316" i="10"/>
  <c r="AC316" i="10" s="1"/>
  <c r="AE316" i="10" s="1"/>
  <c r="AK316" i="10" s="1"/>
  <c r="AU316" i="10"/>
  <c r="BA316" i="10"/>
  <c r="BG316" i="10"/>
  <c r="AD317" i="10"/>
  <c r="AC317" i="10" s="1"/>
  <c r="AU317" i="10"/>
  <c r="BA317" i="10"/>
  <c r="BG317" i="10"/>
  <c r="AD320" i="10"/>
  <c r="AU320" i="10"/>
  <c r="BA320" i="10"/>
  <c r="BG320" i="10"/>
  <c r="AD324" i="10"/>
  <c r="AU324" i="10"/>
  <c r="BA324" i="10"/>
  <c r="BG324" i="10"/>
  <c r="AD328" i="10"/>
  <c r="AC328" i="10" s="1"/>
  <c r="AU328" i="10"/>
  <c r="BA328" i="10"/>
  <c r="BG328" i="10"/>
  <c r="AD329" i="10"/>
  <c r="AC329" i="10" s="1"/>
  <c r="AU329" i="10"/>
  <c r="BA329" i="10"/>
  <c r="BG329" i="10"/>
  <c r="AD330" i="10"/>
  <c r="AU330" i="10"/>
  <c r="BA330" i="10"/>
  <c r="BG330" i="10"/>
  <c r="AD331" i="10"/>
  <c r="AU331" i="10"/>
  <c r="BA331" i="10"/>
  <c r="BG331" i="10"/>
  <c r="AD333" i="10"/>
  <c r="AC333" i="10" s="1"/>
  <c r="AU333" i="10"/>
  <c r="BA333" i="10"/>
  <c r="BG333" i="10"/>
  <c r="AD334" i="10"/>
  <c r="AC334" i="10" s="1"/>
  <c r="AU334" i="10"/>
  <c r="BA334" i="10"/>
  <c r="BG334" i="10"/>
  <c r="AD336" i="10"/>
  <c r="AU336" i="10"/>
  <c r="BA336" i="10"/>
  <c r="BG336" i="10"/>
  <c r="AD338" i="10"/>
  <c r="AU338" i="10"/>
  <c r="BA338" i="10"/>
  <c r="BG338" i="10"/>
  <c r="AD339" i="10"/>
  <c r="AC339" i="10" s="1"/>
  <c r="AU339" i="10"/>
  <c r="BA339" i="10"/>
  <c r="BG339" i="10"/>
  <c r="AD340" i="10"/>
  <c r="AC340" i="10" s="1"/>
  <c r="AU340" i="10"/>
  <c r="BA340" i="10"/>
  <c r="BG340" i="10"/>
  <c r="AD342" i="10"/>
  <c r="AU342" i="10"/>
  <c r="BA342" i="10"/>
  <c r="BG342" i="10"/>
  <c r="AD343" i="10"/>
  <c r="AU343" i="10"/>
  <c r="BA343" i="10"/>
  <c r="BG343" i="10"/>
  <c r="AD347" i="10"/>
  <c r="AC347" i="10" s="1"/>
  <c r="AU347" i="10"/>
  <c r="BA347" i="10"/>
  <c r="BG347" i="10"/>
  <c r="AD348" i="10"/>
  <c r="AC348" i="10" s="1"/>
  <c r="AU348" i="10"/>
  <c r="BA348" i="10"/>
  <c r="BG348" i="10"/>
  <c r="AD349" i="10"/>
  <c r="AU349" i="10"/>
  <c r="BA349" i="10"/>
  <c r="BG349" i="10"/>
  <c r="AD351" i="10"/>
  <c r="AC351" i="10" s="1"/>
  <c r="AU351" i="10"/>
  <c r="BA351" i="10"/>
  <c r="BG351" i="10"/>
  <c r="AD352" i="10"/>
  <c r="AC352" i="10" s="1"/>
  <c r="AE352" i="10" s="1"/>
  <c r="AK352" i="10" s="1"/>
  <c r="AU352" i="10"/>
  <c r="BA352" i="10"/>
  <c r="BG352" i="10"/>
  <c r="AD353" i="10"/>
  <c r="AC353" i="10" s="1"/>
  <c r="AU353" i="10"/>
  <c r="BA353" i="10"/>
  <c r="BG353" i="10"/>
  <c r="AD355" i="10"/>
  <c r="AU355" i="10"/>
  <c r="BA355" i="10"/>
  <c r="BG355" i="10"/>
  <c r="AD361" i="10"/>
  <c r="AC361" i="10" s="1"/>
  <c r="AU361" i="10"/>
  <c r="BA361" i="10"/>
  <c r="BG361" i="10"/>
  <c r="AD362" i="10"/>
  <c r="AU362" i="10"/>
  <c r="BA362" i="10"/>
  <c r="BG362" i="10"/>
  <c r="AD364" i="10"/>
  <c r="AC364" i="10" s="1"/>
  <c r="AU364" i="10"/>
  <c r="BA364" i="10"/>
  <c r="BG364" i="10"/>
  <c r="AD365" i="10"/>
  <c r="AC365" i="10" s="1"/>
  <c r="AE365" i="10" s="1"/>
  <c r="AK365" i="10" s="1"/>
  <c r="AU365" i="10"/>
  <c r="BA365" i="10"/>
  <c r="BG365" i="10"/>
  <c r="AD366" i="10"/>
  <c r="AU366" i="10"/>
  <c r="BA366" i="10"/>
  <c r="BG366" i="10"/>
  <c r="AD367" i="10"/>
  <c r="AU367" i="10"/>
  <c r="BA367" i="10"/>
  <c r="BG367" i="10"/>
  <c r="AD368" i="10"/>
  <c r="AC368" i="10" s="1"/>
  <c r="AU368" i="10"/>
  <c r="BA368" i="10"/>
  <c r="BG368" i="10"/>
  <c r="AD369" i="10"/>
  <c r="AC369" i="10" s="1"/>
  <c r="AE369" i="10" s="1"/>
  <c r="AK369" i="10" s="1"/>
  <c r="AU369" i="10"/>
  <c r="BA369" i="10"/>
  <c r="BG369" i="10"/>
  <c r="AD371" i="10"/>
  <c r="AU371" i="10"/>
  <c r="BA371" i="10"/>
  <c r="BG371" i="10"/>
  <c r="AD373" i="10"/>
  <c r="AU373" i="10"/>
  <c r="BA373" i="10"/>
  <c r="BG373" i="10"/>
  <c r="AD375" i="10"/>
  <c r="AC375" i="10" s="1"/>
  <c r="AE375" i="10" s="1"/>
  <c r="AK375" i="10" s="1"/>
  <c r="AU375" i="10"/>
  <c r="BA375" i="10"/>
  <c r="BG375" i="10"/>
  <c r="AD380" i="10"/>
  <c r="AC380" i="10" s="1"/>
  <c r="AE380" i="10" s="1"/>
  <c r="AK380" i="10" s="1"/>
  <c r="AU380" i="10"/>
  <c r="BA380" i="10"/>
  <c r="BG380" i="10"/>
  <c r="AD382" i="10"/>
  <c r="AC382" i="10" s="1"/>
  <c r="AU382" i="10"/>
  <c r="BA382" i="10"/>
  <c r="BG382" i="10"/>
  <c r="AD383" i="10"/>
  <c r="AU383" i="10"/>
  <c r="BA383" i="10"/>
  <c r="BG383" i="10"/>
  <c r="AD384" i="10"/>
  <c r="AC384" i="10" s="1"/>
  <c r="AU384" i="10"/>
  <c r="BA384" i="10"/>
  <c r="BG384" i="10"/>
  <c r="AD390" i="10"/>
  <c r="AC390" i="10" s="1"/>
  <c r="AE390" i="10" s="1"/>
  <c r="AK390" i="10" s="1"/>
  <c r="AU390" i="10"/>
  <c r="BA390" i="10"/>
  <c r="BG390" i="10"/>
  <c r="AD391" i="10"/>
  <c r="AU391" i="10"/>
  <c r="BA391" i="10"/>
  <c r="BG391" i="10"/>
  <c r="AD394" i="10"/>
  <c r="AU394" i="10"/>
  <c r="BA394" i="10"/>
  <c r="BG394" i="10"/>
  <c r="AD395" i="10"/>
  <c r="AC395" i="10" s="1"/>
  <c r="AE395" i="10" s="1"/>
  <c r="AK395" i="10" s="1"/>
  <c r="AU395" i="10"/>
  <c r="BA395" i="10"/>
  <c r="BG395" i="10"/>
  <c r="AD396" i="10"/>
  <c r="AC396" i="10" s="1"/>
  <c r="AE396" i="10" s="1"/>
  <c r="AK396" i="10" s="1"/>
  <c r="AU396" i="10"/>
  <c r="BA396" i="10"/>
  <c r="BG396" i="10"/>
  <c r="AD397" i="10"/>
  <c r="AU397" i="10"/>
  <c r="BA397" i="10"/>
  <c r="BG397" i="10"/>
  <c r="AD398" i="10"/>
  <c r="AU398" i="10"/>
  <c r="BA398" i="10"/>
  <c r="BG398" i="10"/>
  <c r="AD406" i="10"/>
  <c r="AC406" i="10" s="1"/>
  <c r="AE406" i="10" s="1"/>
  <c r="AK406" i="10" s="1"/>
  <c r="AU406" i="10"/>
  <c r="BA406" i="10"/>
  <c r="BG406" i="10"/>
  <c r="AD408" i="10"/>
  <c r="AU408" i="10"/>
  <c r="BA408" i="10"/>
  <c r="BG408" i="10"/>
  <c r="AD410" i="10"/>
  <c r="AC410" i="10" s="1"/>
  <c r="AU410" i="10"/>
  <c r="BA410" i="10"/>
  <c r="BG410" i="10"/>
  <c r="AD411" i="10"/>
  <c r="AC411" i="10" s="1"/>
  <c r="AE411" i="10" s="1"/>
  <c r="AK411" i="10" s="1"/>
  <c r="AU411" i="10"/>
  <c r="BA411" i="10"/>
  <c r="BG411" i="10"/>
  <c r="AD413" i="10"/>
  <c r="AC413" i="10" s="1"/>
  <c r="AE413" i="10" s="1"/>
  <c r="AK413" i="10" s="1"/>
  <c r="AU413" i="10"/>
  <c r="BA413" i="10"/>
  <c r="BG413" i="10"/>
  <c r="AD414" i="10"/>
  <c r="AC414" i="10" s="1"/>
  <c r="AE414" i="10" s="1"/>
  <c r="AK414" i="10" s="1"/>
  <c r="AU414" i="10"/>
  <c r="BA414" i="10"/>
  <c r="BG414" i="10"/>
  <c r="AD416" i="10"/>
  <c r="AC416" i="10" s="1"/>
  <c r="AU416" i="10"/>
  <c r="BA416" i="10"/>
  <c r="BG416" i="10"/>
  <c r="AD417" i="10"/>
  <c r="AC417" i="10" s="1"/>
  <c r="AU417" i="10"/>
  <c r="BA417" i="10"/>
  <c r="BG417" i="10"/>
  <c r="AD418" i="10"/>
  <c r="AC418" i="10" s="1"/>
  <c r="AU418" i="10"/>
  <c r="BA418" i="10"/>
  <c r="BG418" i="10"/>
  <c r="AD420" i="10"/>
  <c r="AC420" i="10" s="1"/>
  <c r="AE420" i="10" s="1"/>
  <c r="AK420" i="10" s="1"/>
  <c r="AU420" i="10"/>
  <c r="BA420" i="10"/>
  <c r="BG420" i="10"/>
  <c r="AD421" i="10"/>
  <c r="AC421" i="10" s="1"/>
  <c r="AE421" i="10" s="1"/>
  <c r="AK421" i="10" s="1"/>
  <c r="AU421" i="10"/>
  <c r="BA421" i="10"/>
  <c r="BG421" i="10"/>
  <c r="AD423" i="10"/>
  <c r="AC423" i="10" s="1"/>
  <c r="AE423" i="10" s="1"/>
  <c r="AK423" i="10" s="1"/>
  <c r="AU423" i="10"/>
  <c r="BA423" i="10"/>
  <c r="BG423" i="10"/>
  <c r="AD424" i="10"/>
  <c r="AC424" i="10" s="1"/>
  <c r="AE424" i="10" s="1"/>
  <c r="AK424" i="10" s="1"/>
  <c r="AU424" i="10"/>
  <c r="BA424" i="10"/>
  <c r="BG424" i="10"/>
  <c r="AD426" i="10"/>
  <c r="AU426" i="10"/>
  <c r="BA426" i="10"/>
  <c r="BG426" i="10"/>
  <c r="AD427" i="10"/>
  <c r="AC427" i="10" s="1"/>
  <c r="AE427" i="10" s="1"/>
  <c r="AK427" i="10" s="1"/>
  <c r="AU427" i="10"/>
  <c r="BA427" i="10"/>
  <c r="BG427" i="10"/>
  <c r="AD428" i="10"/>
  <c r="AC428" i="10" s="1"/>
  <c r="AE428" i="10" s="1"/>
  <c r="AK428" i="10" s="1"/>
  <c r="AU428" i="10"/>
  <c r="BA428" i="10"/>
  <c r="BG428" i="10"/>
  <c r="AD429" i="10"/>
  <c r="AU429" i="10"/>
  <c r="BA429" i="10"/>
  <c r="BG429" i="10"/>
  <c r="AD431" i="10"/>
  <c r="AC431" i="10" s="1"/>
  <c r="AE431" i="10" s="1"/>
  <c r="AK431" i="10" s="1"/>
  <c r="AU431" i="10"/>
  <c r="BA431" i="10"/>
  <c r="BG431" i="10"/>
  <c r="AD433" i="10"/>
  <c r="AC433" i="10" s="1"/>
  <c r="AE433" i="10" s="1"/>
  <c r="AK433" i="10" s="1"/>
  <c r="AU433" i="10"/>
  <c r="BA433" i="10"/>
  <c r="BG433" i="10"/>
  <c r="AD438" i="10"/>
  <c r="AC438" i="10" s="1"/>
  <c r="AU438" i="10"/>
  <c r="BA438" i="10"/>
  <c r="BG438" i="10"/>
  <c r="AD439" i="10"/>
  <c r="AC439" i="10" s="1"/>
  <c r="AE439" i="10" s="1"/>
  <c r="AK439" i="10" s="1"/>
  <c r="AU439" i="10"/>
  <c r="BA439" i="10"/>
  <c r="BG439" i="10"/>
  <c r="AD440" i="10"/>
  <c r="AC440" i="10" s="1"/>
  <c r="AU440" i="10"/>
  <c r="BA440" i="10"/>
  <c r="BG440" i="10"/>
  <c r="AD442" i="10"/>
  <c r="AC442" i="10" s="1"/>
  <c r="AE442" i="10" s="1"/>
  <c r="AK442" i="10" s="1"/>
  <c r="AU442" i="10"/>
  <c r="BA442" i="10"/>
  <c r="BG442" i="10"/>
  <c r="AD443" i="10"/>
  <c r="AC443" i="10" s="1"/>
  <c r="AU443" i="10"/>
  <c r="BA443" i="10"/>
  <c r="BG443" i="10"/>
  <c r="AD444" i="10"/>
  <c r="AU444" i="10"/>
  <c r="BA444" i="10"/>
  <c r="BG444" i="10"/>
  <c r="AD448" i="10"/>
  <c r="AC448" i="10" s="1"/>
  <c r="AU448" i="10"/>
  <c r="BA448" i="10"/>
  <c r="BG448" i="10"/>
  <c r="AD449" i="10"/>
  <c r="AC449" i="10" s="1"/>
  <c r="AE449" i="10" s="1"/>
  <c r="AK449" i="10" s="1"/>
  <c r="AU449" i="10"/>
  <c r="BA449" i="10"/>
  <c r="BG449" i="10"/>
  <c r="AD451" i="10"/>
  <c r="AU451" i="10"/>
  <c r="BA451" i="10"/>
  <c r="BG451" i="10"/>
  <c r="AD460" i="10"/>
  <c r="AC460" i="10" s="1"/>
  <c r="AE460" i="10" s="1"/>
  <c r="AK460" i="10" s="1"/>
  <c r="AU460" i="10"/>
  <c r="BA460" i="10"/>
  <c r="BG460" i="10"/>
  <c r="AD461" i="10"/>
  <c r="AC461" i="10" s="1"/>
  <c r="AU461" i="10"/>
  <c r="BA461" i="10"/>
  <c r="BG461" i="10"/>
  <c r="AD462" i="10"/>
  <c r="AC462" i="10" s="1"/>
  <c r="AU462" i="10"/>
  <c r="BA462" i="10"/>
  <c r="BG462" i="10"/>
  <c r="AD463" i="10"/>
  <c r="AU463" i="10"/>
  <c r="BA463" i="10"/>
  <c r="BG463" i="10"/>
  <c r="AD464" i="10"/>
  <c r="AC464" i="10" s="1"/>
  <c r="AE464" i="10" s="1"/>
  <c r="AK464" i="10" s="1"/>
  <c r="AU464" i="10"/>
  <c r="BA464" i="10"/>
  <c r="BG464" i="10"/>
  <c r="AD472" i="10"/>
  <c r="AU472" i="10"/>
  <c r="BA472" i="10"/>
  <c r="BG472" i="10"/>
  <c r="AD473" i="10"/>
  <c r="AC473" i="10" s="1"/>
  <c r="AE473" i="10" s="1"/>
  <c r="AK473" i="10" s="1"/>
  <c r="AU473" i="10"/>
  <c r="BA473" i="10"/>
  <c r="BG473" i="10"/>
  <c r="AD474" i="10"/>
  <c r="AU474" i="10"/>
  <c r="BA474" i="10"/>
  <c r="BG474" i="10"/>
  <c r="AD475" i="10"/>
  <c r="AC475" i="10" s="1"/>
  <c r="AE475" i="10" s="1"/>
  <c r="AK475" i="10" s="1"/>
  <c r="AU475" i="10"/>
  <c r="BA475" i="10"/>
  <c r="BG475" i="10"/>
  <c r="AD478" i="10"/>
  <c r="AC478" i="10" s="1"/>
  <c r="AU478" i="10"/>
  <c r="BA478" i="10"/>
  <c r="BG478" i="10"/>
  <c r="AD480" i="10"/>
  <c r="AC480" i="10" s="1"/>
  <c r="AU480" i="10"/>
  <c r="BA480" i="10"/>
  <c r="BG480" i="10"/>
  <c r="AD483" i="10"/>
  <c r="AU483" i="10"/>
  <c r="BA483" i="10"/>
  <c r="BG483" i="10"/>
  <c r="AD489" i="10"/>
  <c r="AC489" i="10" s="1"/>
  <c r="AE489" i="10" s="1"/>
  <c r="AK489" i="10" s="1"/>
  <c r="AU489" i="10"/>
  <c r="BA489" i="10"/>
  <c r="BG489" i="10"/>
  <c r="AD490" i="10"/>
  <c r="AU490" i="10"/>
  <c r="BA490" i="10"/>
  <c r="BG490" i="10"/>
  <c r="AD491" i="10"/>
  <c r="AC491" i="10" s="1"/>
  <c r="AE491" i="10" s="1"/>
  <c r="AK491" i="10" s="1"/>
  <c r="AU491" i="10"/>
  <c r="BA491" i="10"/>
  <c r="BG491" i="10"/>
  <c r="AD502" i="10"/>
  <c r="AU502" i="10"/>
  <c r="BA502" i="10"/>
  <c r="BG502" i="10"/>
  <c r="AD508" i="10"/>
  <c r="AC508" i="10" s="1"/>
  <c r="AE508" i="10" s="1"/>
  <c r="AK508" i="10" s="1"/>
  <c r="AU508" i="10"/>
  <c r="BA508" i="10"/>
  <c r="BG508" i="10"/>
  <c r="AD509" i="10"/>
  <c r="AC509" i="10" s="1"/>
  <c r="AU509" i="10"/>
  <c r="BA509" i="10"/>
  <c r="BG509" i="10"/>
  <c r="AD510" i="10"/>
  <c r="AC510" i="10" s="1"/>
  <c r="AE510" i="10" s="1"/>
  <c r="AK510" i="10" s="1"/>
  <c r="AU510" i="10"/>
  <c r="BA510" i="10"/>
  <c r="BG510" i="10"/>
  <c r="AD524" i="10"/>
  <c r="AU524" i="10"/>
  <c r="BA524" i="10"/>
  <c r="BG524" i="10"/>
  <c r="AD531" i="10"/>
  <c r="AC531" i="10" s="1"/>
  <c r="AE531" i="10" s="1"/>
  <c r="AK531" i="10" s="1"/>
  <c r="AU531" i="10"/>
  <c r="BA531" i="10"/>
  <c r="BG531" i="10"/>
  <c r="AD532" i="10"/>
  <c r="AU532" i="10"/>
  <c r="BA532" i="10"/>
  <c r="BG532" i="10"/>
  <c r="AD533" i="10"/>
  <c r="AC533" i="10" s="1"/>
  <c r="AE533" i="10" s="1"/>
  <c r="AK533" i="10" s="1"/>
  <c r="AU533" i="10"/>
  <c r="BA533" i="10"/>
  <c r="BG533" i="10"/>
  <c r="AD536" i="10"/>
  <c r="AU536" i="10"/>
  <c r="BA536" i="10"/>
  <c r="BG536" i="10"/>
  <c r="AD537" i="10"/>
  <c r="AC537" i="10" s="1"/>
  <c r="AE537" i="10" s="1"/>
  <c r="AK537" i="10" s="1"/>
  <c r="AU537" i="10"/>
  <c r="BA537" i="10"/>
  <c r="BG537" i="10"/>
  <c r="AD538" i="10"/>
  <c r="AC538" i="10" s="1"/>
  <c r="AU538" i="10"/>
  <c r="BA538" i="10"/>
  <c r="BG538" i="10"/>
  <c r="AD539" i="10"/>
  <c r="AC539" i="10" s="1"/>
  <c r="AU539" i="10"/>
  <c r="BA539" i="10"/>
  <c r="BG539" i="10"/>
  <c r="AD546" i="10"/>
  <c r="AC546" i="10" s="1"/>
  <c r="AU546" i="10"/>
  <c r="BA546" i="10"/>
  <c r="BG546" i="10"/>
  <c r="AD547" i="10"/>
  <c r="AC547" i="10" s="1"/>
  <c r="AU547" i="10"/>
  <c r="BA547" i="10"/>
  <c r="BG547" i="10"/>
  <c r="AD548" i="10"/>
  <c r="AU548" i="10"/>
  <c r="BA548" i="10"/>
  <c r="BG548" i="10"/>
  <c r="AD549" i="10"/>
  <c r="AC549" i="10" s="1"/>
  <c r="AU549" i="10"/>
  <c r="BA549" i="10"/>
  <c r="BG549" i="10"/>
  <c r="AD550" i="10"/>
  <c r="AU550" i="10"/>
  <c r="BA550" i="10"/>
  <c r="BG550" i="10"/>
  <c r="AD551" i="10"/>
  <c r="AC551" i="10" s="1"/>
  <c r="AE551" i="10" s="1"/>
  <c r="AK551" i="10" s="1"/>
  <c r="AU551" i="10"/>
  <c r="BA551" i="10"/>
  <c r="BG551" i="10"/>
  <c r="AD555" i="10"/>
  <c r="AC555" i="10" s="1"/>
  <c r="AU555" i="10"/>
  <c r="BA555" i="10"/>
  <c r="BG555" i="10"/>
  <c r="AD556" i="10"/>
  <c r="AC556" i="10" s="1"/>
  <c r="AU556" i="10"/>
  <c r="BA556" i="10"/>
  <c r="BG556" i="10"/>
  <c r="AD557" i="10"/>
  <c r="AC557" i="10" s="1"/>
  <c r="AU557" i="10"/>
  <c r="BA557" i="10"/>
  <c r="BG557" i="10"/>
  <c r="AD558" i="10"/>
  <c r="AC558" i="10" s="1"/>
  <c r="AU558" i="10"/>
  <c r="BA558" i="10"/>
  <c r="BG558" i="10"/>
  <c r="AD559" i="10"/>
  <c r="AU559" i="10"/>
  <c r="BA559" i="10"/>
  <c r="BG559" i="10"/>
  <c r="AD560" i="10"/>
  <c r="AC560" i="10" s="1"/>
  <c r="AU560" i="10"/>
  <c r="BA560" i="10"/>
  <c r="BG560" i="10"/>
  <c r="AD562" i="10"/>
  <c r="AC562" i="10" s="1"/>
  <c r="AU562" i="10"/>
  <c r="BA562" i="10"/>
  <c r="BG562" i="10"/>
  <c r="AD564" i="10"/>
  <c r="AC564" i="10" s="1"/>
  <c r="AU564" i="10"/>
  <c r="BA564" i="10"/>
  <c r="BG564" i="10"/>
  <c r="AD570" i="10"/>
  <c r="AU570" i="10"/>
  <c r="BA570" i="10"/>
  <c r="BG570" i="10"/>
  <c r="AD571" i="10"/>
  <c r="AC571" i="10" s="1"/>
  <c r="AU571" i="10"/>
  <c r="BA571" i="10"/>
  <c r="BG571" i="10"/>
  <c r="AD573" i="10"/>
  <c r="AC573" i="10" s="1"/>
  <c r="AE573" i="10" s="1"/>
  <c r="AK573" i="10" s="1"/>
  <c r="AU573" i="10"/>
  <c r="BA573" i="10"/>
  <c r="BG573" i="10"/>
  <c r="AD576" i="10"/>
  <c r="AC576" i="10" s="1"/>
  <c r="AU576" i="10"/>
  <c r="BA576" i="10"/>
  <c r="BG576" i="10"/>
  <c r="AD577" i="10"/>
  <c r="AC577" i="10" s="1"/>
  <c r="AE577" i="10" s="1"/>
  <c r="AK577" i="10" s="1"/>
  <c r="AU577" i="10"/>
  <c r="BA577" i="10"/>
  <c r="BG577" i="10"/>
  <c r="AD578" i="10"/>
  <c r="AC578" i="10" s="1"/>
  <c r="AU578" i="10"/>
  <c r="BA578" i="10"/>
  <c r="BG578" i="10"/>
  <c r="AD579" i="10"/>
  <c r="AU579" i="10"/>
  <c r="BA579" i="10"/>
  <c r="BG579" i="10"/>
  <c r="AD580" i="10"/>
  <c r="AC580" i="10" s="1"/>
  <c r="AU580" i="10"/>
  <c r="BA580" i="10"/>
  <c r="BG580" i="10"/>
  <c r="AD582" i="10"/>
  <c r="AC582" i="10" s="1"/>
  <c r="AU582" i="10"/>
  <c r="BA582" i="10"/>
  <c r="BG582" i="10"/>
  <c r="AD585" i="10"/>
  <c r="AC585" i="10" s="1"/>
  <c r="AU585" i="10"/>
  <c r="BA585" i="10"/>
  <c r="BG585" i="10"/>
  <c r="AD587" i="10"/>
  <c r="AU587" i="10"/>
  <c r="BA587" i="10"/>
  <c r="BG587" i="10"/>
  <c r="AD588" i="10"/>
  <c r="AC588" i="10" s="1"/>
  <c r="AU588" i="10"/>
  <c r="BA588" i="10"/>
  <c r="BG588" i="10"/>
  <c r="AD589" i="10"/>
  <c r="AC589" i="10" s="1"/>
  <c r="AU589" i="10"/>
  <c r="BA589" i="10"/>
  <c r="BG589" i="10"/>
  <c r="AD593" i="10"/>
  <c r="AC593" i="10" s="1"/>
  <c r="AU593" i="10"/>
  <c r="BA593" i="10"/>
  <c r="BG593" i="10"/>
  <c r="AD594" i="10"/>
  <c r="AU594" i="10"/>
  <c r="BA594" i="10"/>
  <c r="BG594" i="10"/>
  <c r="AD595" i="10"/>
  <c r="AC595" i="10" s="1"/>
  <c r="AU595" i="10"/>
  <c r="BA595" i="10"/>
  <c r="BG595" i="10"/>
  <c r="AD597" i="10"/>
  <c r="AC597" i="10" s="1"/>
  <c r="AU597" i="10"/>
  <c r="BA597" i="10"/>
  <c r="BG597" i="10"/>
  <c r="AD598" i="10"/>
  <c r="AC598" i="10" s="1"/>
  <c r="AD599" i="10"/>
  <c r="AD600" i="10"/>
  <c r="AC600" i="10" s="1"/>
  <c r="AD602" i="10"/>
  <c r="AC602" i="10" s="1"/>
  <c r="AD603" i="10"/>
  <c r="AC603" i="10" s="1"/>
  <c r="AD604" i="10"/>
  <c r="AD605" i="10"/>
  <c r="AC605" i="10" s="1"/>
  <c r="AD607" i="10"/>
  <c r="AC607" i="10" s="1"/>
  <c r="AD608" i="10"/>
  <c r="AC608" i="10" s="1"/>
  <c r="AD609" i="10"/>
  <c r="AD610" i="10"/>
  <c r="AC610" i="10" s="1"/>
  <c r="AD611" i="10"/>
  <c r="AC611" i="10" s="1"/>
  <c r="AF508" i="10" l="1"/>
  <c r="AM442" i="10"/>
  <c r="AM421" i="10"/>
  <c r="AG375" i="10"/>
  <c r="AM279" i="10"/>
  <c r="AF460" i="10"/>
  <c r="AI249" i="10"/>
  <c r="AG428" i="10"/>
  <c r="AF291" i="10"/>
  <c r="AM284" i="10"/>
  <c r="AG252" i="10"/>
  <c r="AG51" i="10"/>
  <c r="AM46" i="10"/>
  <c r="AM35" i="10"/>
  <c r="AI369" i="10"/>
  <c r="AF270" i="10"/>
  <c r="AJ431" i="10"/>
  <c r="AI390" i="10"/>
  <c r="AJ276" i="10"/>
  <c r="AF475" i="10"/>
  <c r="AM395" i="10"/>
  <c r="AJ265" i="10"/>
  <c r="AJ262" i="10"/>
  <c r="AJ58" i="10"/>
  <c r="AJ44" i="10"/>
  <c r="AJ31" i="10"/>
  <c r="AJ24" i="10"/>
  <c r="AJ18" i="10"/>
  <c r="AJ14" i="10"/>
  <c r="AJ10" i="10"/>
  <c r="AM3" i="10"/>
  <c r="AC2" i="10"/>
  <c r="AE2" i="10" s="1"/>
  <c r="AK2" i="10" s="1"/>
  <c r="BH3" i="10"/>
  <c r="BH316" i="10"/>
  <c r="BH285" i="10"/>
  <c r="BH2" i="10"/>
  <c r="BH597" i="10"/>
  <c r="BH397" i="10"/>
  <c r="BH411" i="10"/>
  <c r="BH158" i="10"/>
  <c r="BH213" i="10"/>
  <c r="BH555" i="10"/>
  <c r="BH391" i="10"/>
  <c r="BH81" i="10"/>
  <c r="BH67" i="10"/>
  <c r="BH448" i="10"/>
  <c r="BH439" i="10"/>
  <c r="BH365" i="10"/>
  <c r="BH173" i="10"/>
  <c r="BH248" i="10"/>
  <c r="BH249" i="10"/>
  <c r="BH361" i="10"/>
  <c r="BH582" i="10"/>
  <c r="BH579" i="10"/>
  <c r="BH490" i="10"/>
  <c r="BH478" i="10"/>
  <c r="BH424" i="10"/>
  <c r="BH380" i="10"/>
  <c r="BH353" i="10"/>
  <c r="BH348" i="10"/>
  <c r="AE274" i="10"/>
  <c r="AK274" i="10" s="1"/>
  <c r="BH227" i="10"/>
  <c r="BH218" i="10"/>
  <c r="BH123" i="10"/>
  <c r="BH110" i="10"/>
  <c r="BH101" i="10"/>
  <c r="BH88" i="10"/>
  <c r="BH551" i="10"/>
  <c r="BH549" i="10"/>
  <c r="BH234" i="10"/>
  <c r="BH475" i="10"/>
  <c r="BH280" i="10"/>
  <c r="BH167" i="10"/>
  <c r="AE140" i="10"/>
  <c r="AK140" i="10" s="1"/>
  <c r="BH538" i="10"/>
  <c r="BH460" i="10"/>
  <c r="BH384" i="10"/>
  <c r="BH247" i="10"/>
  <c r="BH371" i="10"/>
  <c r="BH328" i="10"/>
  <c r="BH279" i="10"/>
  <c r="BH472" i="10"/>
  <c r="BH463" i="10"/>
  <c r="AE417" i="10"/>
  <c r="AK417" i="10" s="1"/>
  <c r="BH310" i="10"/>
  <c r="BH302" i="10"/>
  <c r="BH295" i="10"/>
  <c r="BH228" i="10"/>
  <c r="BH192" i="10"/>
  <c r="BH188" i="10"/>
  <c r="BH570" i="10"/>
  <c r="AE556" i="10"/>
  <c r="AK556" i="10" s="1"/>
  <c r="BH547" i="10"/>
  <c r="BH449" i="10"/>
  <c r="BH396" i="10"/>
  <c r="BH390" i="10"/>
  <c r="BH331" i="10"/>
  <c r="BH299" i="10"/>
  <c r="BH274" i="10"/>
  <c r="BH187" i="10"/>
  <c r="BH180" i="10"/>
  <c r="BH91" i="10"/>
  <c r="BH29" i="10"/>
  <c r="AE576" i="10"/>
  <c r="AK576" i="10" s="1"/>
  <c r="BH531" i="10"/>
  <c r="BH474" i="10"/>
  <c r="AF390" i="10"/>
  <c r="BH352" i="10"/>
  <c r="BH333" i="10"/>
  <c r="BH314" i="10"/>
  <c r="BH288" i="10"/>
  <c r="BH265" i="10"/>
  <c r="BH262" i="10"/>
  <c r="BH235" i="10"/>
  <c r="BH153" i="10"/>
  <c r="BH147" i="10"/>
  <c r="BH135" i="10"/>
  <c r="BH60" i="10"/>
  <c r="BH46" i="10"/>
  <c r="BH35" i="10"/>
  <c r="BH18" i="10"/>
  <c r="BH461" i="10"/>
  <c r="BH364" i="10"/>
  <c r="BH349" i="10"/>
  <c r="BH347" i="10"/>
  <c r="BH339" i="10"/>
  <c r="BH336" i="10"/>
  <c r="BH219" i="10"/>
  <c r="BH151" i="10"/>
  <c r="BH589" i="10"/>
  <c r="BH577" i="10"/>
  <c r="BH564" i="10"/>
  <c r="BH546" i="10"/>
  <c r="BH536" i="10"/>
  <c r="BH489" i="10"/>
  <c r="BH451" i="10"/>
  <c r="BH442" i="10"/>
  <c r="BH427" i="10"/>
  <c r="AE333" i="10"/>
  <c r="AK333" i="10" s="1"/>
  <c r="BH78" i="10"/>
  <c r="BH12" i="10"/>
  <c r="AE571" i="10"/>
  <c r="AK571" i="10" s="1"/>
  <c r="BH281" i="10"/>
  <c r="BH181" i="10"/>
  <c r="BH169" i="10"/>
  <c r="BH134" i="10"/>
  <c r="BH74" i="10"/>
  <c r="BH19" i="10"/>
  <c r="BH532" i="10"/>
  <c r="BH509" i="10"/>
  <c r="BH502" i="10"/>
  <c r="BH351" i="10"/>
  <c r="BH343" i="10"/>
  <c r="BH254" i="10"/>
  <c r="BH137" i="10"/>
  <c r="BH65" i="10"/>
  <c r="BH59" i="10"/>
  <c r="BH595" i="10"/>
  <c r="BH593" i="10"/>
  <c r="BH580" i="10"/>
  <c r="BH578" i="10"/>
  <c r="BH562" i="10"/>
  <c r="AE560" i="10"/>
  <c r="AK560" i="10" s="1"/>
  <c r="BH382" i="10"/>
  <c r="BH366" i="10"/>
  <c r="BH317" i="10"/>
  <c r="BH259" i="10"/>
  <c r="AE247" i="10"/>
  <c r="AK247" i="10" s="1"/>
  <c r="BH191" i="10"/>
  <c r="BH79" i="10"/>
  <c r="AE50" i="10"/>
  <c r="AK50" i="10" s="1"/>
  <c r="BH44" i="10"/>
  <c r="AF316" i="10"/>
  <c r="AI316" i="10"/>
  <c r="AF282" i="10"/>
  <c r="AJ282" i="10"/>
  <c r="AM282" i="10"/>
  <c r="AG282" i="10"/>
  <c r="AM257" i="10"/>
  <c r="AF257" i="10"/>
  <c r="AG257" i="10"/>
  <c r="AJ257" i="10"/>
  <c r="AF263" i="10"/>
  <c r="AG263" i="10"/>
  <c r="AM263" i="10"/>
  <c r="BH587" i="10"/>
  <c r="BH576" i="10"/>
  <c r="BH560" i="10"/>
  <c r="BH558" i="10"/>
  <c r="BH550" i="10"/>
  <c r="AE547" i="10"/>
  <c r="AK547" i="10" s="1"/>
  <c r="AE440" i="10"/>
  <c r="AK440" i="10" s="1"/>
  <c r="AC426" i="10"/>
  <c r="AE426" i="10" s="1"/>
  <c r="AK426" i="10" s="1"/>
  <c r="BH418" i="10"/>
  <c r="BH416" i="10"/>
  <c r="AC408" i="10"/>
  <c r="AE408" i="10" s="1"/>
  <c r="AK408" i="10" s="1"/>
  <c r="BH398" i="10"/>
  <c r="BH375" i="10"/>
  <c r="BH369" i="10"/>
  <c r="AE339" i="10"/>
  <c r="AK339" i="10" s="1"/>
  <c r="BH329" i="10"/>
  <c r="BH313" i="10"/>
  <c r="BH305" i="10"/>
  <c r="AE296" i="10"/>
  <c r="AK296" i="10" s="1"/>
  <c r="BH268" i="10"/>
  <c r="AE256" i="10"/>
  <c r="AK256" i="10" s="1"/>
  <c r="BH194" i="10"/>
  <c r="BH171" i="10"/>
  <c r="BH150" i="10"/>
  <c r="BH127" i="10"/>
  <c r="BH114" i="10"/>
  <c r="AE111" i="10"/>
  <c r="AK111" i="10" s="1"/>
  <c r="AE110" i="10"/>
  <c r="AK110" i="10" s="1"/>
  <c r="AC107" i="10"/>
  <c r="AE107" i="10" s="1"/>
  <c r="AK107" i="10" s="1"/>
  <c r="BH100" i="10"/>
  <c r="BH89" i="10"/>
  <c r="AC82" i="10"/>
  <c r="AE82" i="10" s="1"/>
  <c r="AK82" i="10" s="1"/>
  <c r="BH75" i="10"/>
  <c r="BH58" i="10"/>
  <c r="AE23" i="10"/>
  <c r="AK23" i="10" s="1"/>
  <c r="BH14" i="10"/>
  <c r="AE5" i="10"/>
  <c r="AK5" i="10" s="1"/>
  <c r="BH556" i="10"/>
  <c r="AE539" i="10"/>
  <c r="AK539" i="10" s="1"/>
  <c r="BH473" i="10"/>
  <c r="BH464" i="10"/>
  <c r="AE328" i="10"/>
  <c r="AK328" i="10" s="1"/>
  <c r="BH311" i="10"/>
  <c r="AE301" i="10"/>
  <c r="AK301" i="10" s="1"/>
  <c r="AE297" i="10"/>
  <c r="AK297" i="10" s="1"/>
  <c r="AE294" i="10"/>
  <c r="AK294" i="10" s="1"/>
  <c r="AE288" i="10"/>
  <c r="AK288" i="10" s="1"/>
  <c r="AE280" i="10"/>
  <c r="AK280" i="10" s="1"/>
  <c r="BH252" i="10"/>
  <c r="BH242" i="10"/>
  <c r="AC227" i="10"/>
  <c r="AE227" i="10" s="1"/>
  <c r="AK227" i="10" s="1"/>
  <c r="BH190" i="10"/>
  <c r="AC187" i="10"/>
  <c r="AE187" i="10" s="1"/>
  <c r="AK187" i="10" s="1"/>
  <c r="BH164" i="10"/>
  <c r="BH68" i="10"/>
  <c r="BH50" i="10"/>
  <c r="BH24" i="10"/>
  <c r="BH15" i="10"/>
  <c r="BH10" i="10"/>
  <c r="BH571" i="10"/>
  <c r="BH491" i="10"/>
  <c r="BH429" i="10"/>
  <c r="BH334" i="10"/>
  <c r="BH320" i="10"/>
  <c r="BH239" i="10"/>
  <c r="BH202" i="10"/>
  <c r="BH172" i="10"/>
  <c r="BH148" i="10"/>
  <c r="BH140" i="10"/>
  <c r="AC123" i="10"/>
  <c r="AE123" i="10" s="1"/>
  <c r="AK123" i="10" s="1"/>
  <c r="AC42" i="10"/>
  <c r="AE42" i="10" s="1"/>
  <c r="AK42" i="10" s="1"/>
  <c r="AE17" i="10"/>
  <c r="AK17" i="10" s="1"/>
  <c r="BH588" i="10"/>
  <c r="BH585" i="10"/>
  <c r="BH559" i="10"/>
  <c r="BH557" i="10"/>
  <c r="BH537" i="10"/>
  <c r="BH533" i="10"/>
  <c r="AE462" i="10"/>
  <c r="AK462" i="10" s="1"/>
  <c r="BH444" i="10"/>
  <c r="AE443" i="10"/>
  <c r="AK443" i="10" s="1"/>
  <c r="AE438" i="10"/>
  <c r="AK438" i="10" s="1"/>
  <c r="BH417" i="10"/>
  <c r="BH410" i="10"/>
  <c r="AC398" i="10"/>
  <c r="AE398" i="10" s="1"/>
  <c r="AK398" i="10" s="1"/>
  <c r="BH355" i="10"/>
  <c r="AE347" i="10"/>
  <c r="AK347" i="10" s="1"/>
  <c r="BH342" i="10"/>
  <c r="BH338" i="10"/>
  <c r="AE310" i="10"/>
  <c r="AK310" i="10" s="1"/>
  <c r="BH298" i="10"/>
  <c r="BH291" i="10"/>
  <c r="BH282" i="10"/>
  <c r="AC268" i="10"/>
  <c r="AE268" i="10" s="1"/>
  <c r="AK268" i="10" s="1"/>
  <c r="BH255" i="10"/>
  <c r="BH226" i="10"/>
  <c r="AC218" i="10"/>
  <c r="AE218" i="10" s="1"/>
  <c r="AK218" i="10" s="1"/>
  <c r="BH184" i="10"/>
  <c r="AC180" i="10"/>
  <c r="AE180" i="10" s="1"/>
  <c r="AK180" i="10" s="1"/>
  <c r="BH107" i="10"/>
  <c r="BH86" i="10"/>
  <c r="BH82" i="10"/>
  <c r="BH66" i="10"/>
  <c r="AE59" i="10"/>
  <c r="AK59" i="10" s="1"/>
  <c r="AM59" i="10" s="1"/>
  <c r="BH25" i="10"/>
  <c r="BH22" i="10"/>
  <c r="BH11" i="10"/>
  <c r="BH4" i="10"/>
  <c r="BH573" i="10"/>
  <c r="BH483" i="10"/>
  <c r="AE480" i="10"/>
  <c r="AK480" i="10" s="1"/>
  <c r="BH368" i="10"/>
  <c r="BH340" i="10"/>
  <c r="BH330" i="10"/>
  <c r="BH324" i="10"/>
  <c r="AC285" i="10"/>
  <c r="AE285" i="10" s="1"/>
  <c r="AK285" i="10" s="1"/>
  <c r="BH283" i="10"/>
  <c r="BH276" i="10"/>
  <c r="BH257" i="10"/>
  <c r="AE253" i="10"/>
  <c r="AK253" i="10" s="1"/>
  <c r="BH217" i="10"/>
  <c r="AC202" i="10"/>
  <c r="AE202" i="10" s="1"/>
  <c r="AK202" i="10" s="1"/>
  <c r="BH179" i="10"/>
  <c r="AC172" i="10"/>
  <c r="AE172" i="10" s="1"/>
  <c r="AK172" i="10" s="1"/>
  <c r="BH149" i="10"/>
  <c r="BH111" i="10"/>
  <c r="BH108" i="10"/>
  <c r="BH85" i="10"/>
  <c r="BH41" i="10"/>
  <c r="AC30" i="10"/>
  <c r="AE30" i="10" s="1"/>
  <c r="AK30" i="10" s="1"/>
  <c r="AC13" i="10"/>
  <c r="AE13" i="10" s="1"/>
  <c r="AK13" i="10" s="1"/>
  <c r="AE254" i="10"/>
  <c r="AK254" i="10" s="1"/>
  <c r="BH594" i="10"/>
  <c r="BH548" i="10"/>
  <c r="BH524" i="10"/>
  <c r="AG439" i="10"/>
  <c r="BH428" i="10"/>
  <c r="BH421" i="10"/>
  <c r="BH362" i="10"/>
  <c r="BH301" i="10"/>
  <c r="BH267" i="10"/>
  <c r="BH243" i="10"/>
  <c r="AE242" i="10"/>
  <c r="AK242" i="10" s="1"/>
  <c r="AE234" i="10"/>
  <c r="AK234" i="10" s="1"/>
  <c r="AE191" i="10"/>
  <c r="AK191" i="10" s="1"/>
  <c r="AE167" i="10"/>
  <c r="AK167" i="10" s="1"/>
  <c r="BH31" i="10"/>
  <c r="BH16" i="10"/>
  <c r="AM573" i="10"/>
  <c r="AF573" i="10"/>
  <c r="AG573" i="10"/>
  <c r="AI573" i="10"/>
  <c r="AJ573" i="10"/>
  <c r="AF433" i="10"/>
  <c r="AI433" i="10"/>
  <c r="AJ433" i="10"/>
  <c r="AG433" i="10"/>
  <c r="AM433" i="10"/>
  <c r="AG473" i="10"/>
  <c r="AI473" i="10"/>
  <c r="AJ473" i="10"/>
  <c r="AM473" i="10"/>
  <c r="AF473" i="10"/>
  <c r="AG491" i="10"/>
  <c r="AI491" i="10"/>
  <c r="AJ491" i="10"/>
  <c r="AM491" i="10"/>
  <c r="AF491" i="10"/>
  <c r="AI464" i="10"/>
  <c r="AM464" i="10"/>
  <c r="AG464" i="10"/>
  <c r="AJ464" i="10"/>
  <c r="AF464" i="10"/>
  <c r="AG449" i="10"/>
  <c r="AI449" i="10"/>
  <c r="AJ449" i="10"/>
  <c r="AM449" i="10"/>
  <c r="AF449" i="10"/>
  <c r="AI577" i="10"/>
  <c r="AJ577" i="10"/>
  <c r="AG577" i="10"/>
  <c r="AM577" i="10"/>
  <c r="AF577" i="10"/>
  <c r="AM537" i="10"/>
  <c r="AG537" i="10"/>
  <c r="AF537" i="10"/>
  <c r="AI537" i="10"/>
  <c r="AJ537" i="10"/>
  <c r="AG533" i="10"/>
  <c r="AI533" i="10"/>
  <c r="AJ533" i="10"/>
  <c r="AM533" i="10"/>
  <c r="AF533" i="10"/>
  <c r="AI489" i="10"/>
  <c r="AM489" i="10"/>
  <c r="AG489" i="10"/>
  <c r="AF489" i="10"/>
  <c r="AJ489" i="10"/>
  <c r="AM551" i="10"/>
  <c r="AG551" i="10"/>
  <c r="AJ551" i="10"/>
  <c r="AF551" i="10"/>
  <c r="AI551" i="10"/>
  <c r="AI531" i="10"/>
  <c r="AM531" i="10"/>
  <c r="AG531" i="10"/>
  <c r="AF531" i="10"/>
  <c r="AJ531" i="10"/>
  <c r="AG510" i="10"/>
  <c r="AI510" i="10"/>
  <c r="AJ510" i="10"/>
  <c r="AM510" i="10"/>
  <c r="AF510" i="10"/>
  <c r="AF411" i="10"/>
  <c r="AG411" i="10"/>
  <c r="AI411" i="10"/>
  <c r="AJ411" i="10"/>
  <c r="AM411" i="10"/>
  <c r="AE610" i="10"/>
  <c r="AK610" i="10" s="1"/>
  <c r="AC609" i="10"/>
  <c r="AE609" i="10" s="1"/>
  <c r="AK609" i="10" s="1"/>
  <c r="AE605" i="10"/>
  <c r="AK605" i="10" s="1"/>
  <c r="AC604" i="10"/>
  <c r="AE604" i="10" s="1"/>
  <c r="AK604" i="10" s="1"/>
  <c r="AE600" i="10"/>
  <c r="AK600" i="10" s="1"/>
  <c r="AC599" i="10"/>
  <c r="AE599" i="10" s="1"/>
  <c r="AK599" i="10" s="1"/>
  <c r="AE595" i="10"/>
  <c r="AK595" i="10" s="1"/>
  <c r="AC594" i="10"/>
  <c r="AE594" i="10" s="1"/>
  <c r="AK594" i="10" s="1"/>
  <c r="AE588" i="10"/>
  <c r="AK588" i="10" s="1"/>
  <c r="AC587" i="10"/>
  <c r="AE587" i="10" s="1"/>
  <c r="AK587" i="10" s="1"/>
  <c r="AE580" i="10"/>
  <c r="AK580" i="10" s="1"/>
  <c r="AC579" i="10"/>
  <c r="AE579" i="10" s="1"/>
  <c r="AK579" i="10" s="1"/>
  <c r="AE564" i="10"/>
  <c r="AK564" i="10" s="1"/>
  <c r="AE555" i="10"/>
  <c r="AK555" i="10" s="1"/>
  <c r="BH510" i="10"/>
  <c r="BH508" i="10"/>
  <c r="AJ475" i="10"/>
  <c r="AE461" i="10"/>
  <c r="AK461" i="10" s="1"/>
  <c r="AC451" i="10"/>
  <c r="AE451" i="10" s="1"/>
  <c r="AK451" i="10" s="1"/>
  <c r="BH433" i="10"/>
  <c r="AF424" i="10"/>
  <c r="AG424" i="10"/>
  <c r="AI424" i="10"/>
  <c r="AJ424" i="10"/>
  <c r="AM424" i="10"/>
  <c r="AI420" i="10"/>
  <c r="AF420" i="10"/>
  <c r="AG420" i="10"/>
  <c r="AJ420" i="10"/>
  <c r="AM420" i="10"/>
  <c r="AM369" i="10"/>
  <c r="AJ369" i="10"/>
  <c r="AF369" i="10"/>
  <c r="AG369" i="10"/>
  <c r="AI508" i="10"/>
  <c r="AM508" i="10"/>
  <c r="AG508" i="10"/>
  <c r="AC463" i="10"/>
  <c r="AE463" i="10" s="1"/>
  <c r="AK463" i="10" s="1"/>
  <c r="AI431" i="10"/>
  <c r="AM431" i="10"/>
  <c r="AF431" i="10"/>
  <c r="AG431" i="10"/>
  <c r="AF427" i="10"/>
  <c r="AG427" i="10"/>
  <c r="AI427" i="10"/>
  <c r="AJ427" i="10"/>
  <c r="AM427" i="10"/>
  <c r="AF406" i="10"/>
  <c r="AI406" i="10"/>
  <c r="AJ406" i="10"/>
  <c r="AG406" i="10"/>
  <c r="AM406" i="10"/>
  <c r="AE611" i="10"/>
  <c r="AK611" i="10" s="1"/>
  <c r="AE607" i="10"/>
  <c r="AK607" i="10" s="1"/>
  <c r="AE602" i="10"/>
  <c r="AK602" i="10" s="1"/>
  <c r="AE597" i="10"/>
  <c r="AK597" i="10" s="1"/>
  <c r="AE589" i="10"/>
  <c r="AK589" i="10" s="1"/>
  <c r="AE582" i="10"/>
  <c r="AK582" i="10" s="1"/>
  <c r="AE557" i="10"/>
  <c r="AK557" i="10" s="1"/>
  <c r="AC548" i="10"/>
  <c r="AE548" i="10" s="1"/>
  <c r="AK548" i="10" s="1"/>
  <c r="BH539" i="10"/>
  <c r="AE538" i="10"/>
  <c r="AK538" i="10" s="1"/>
  <c r="AJ508" i="10"/>
  <c r="AE478" i="10"/>
  <c r="AK478" i="10" s="1"/>
  <c r="AC474" i="10"/>
  <c r="AE474" i="10" s="1"/>
  <c r="AK474" i="10" s="1"/>
  <c r="AC472" i="10"/>
  <c r="AE472" i="10" s="1"/>
  <c r="AK472" i="10" s="1"/>
  <c r="BH443" i="10"/>
  <c r="AF413" i="10"/>
  <c r="AI413" i="10"/>
  <c r="AJ413" i="10"/>
  <c r="AG413" i="10"/>
  <c r="AM413" i="10"/>
  <c r="AC483" i="10"/>
  <c r="AE483" i="10" s="1"/>
  <c r="AK483" i="10" s="1"/>
  <c r="AF421" i="10"/>
  <c r="AG421" i="10"/>
  <c r="AI421" i="10"/>
  <c r="AJ421" i="10"/>
  <c r="AF414" i="10"/>
  <c r="AI414" i="10"/>
  <c r="AM414" i="10"/>
  <c r="AG414" i="10"/>
  <c r="AJ414" i="10"/>
  <c r="AG365" i="10"/>
  <c r="AJ365" i="10"/>
  <c r="AM365" i="10"/>
  <c r="AF365" i="10"/>
  <c r="AI365" i="10"/>
  <c r="AC444" i="10"/>
  <c r="AE444" i="10" s="1"/>
  <c r="AK444" i="10" s="1"/>
  <c r="AE608" i="10"/>
  <c r="AK608" i="10" s="1"/>
  <c r="AE603" i="10"/>
  <c r="AK603" i="10" s="1"/>
  <c r="AE598" i="10"/>
  <c r="AK598" i="10" s="1"/>
  <c r="AE593" i="10"/>
  <c r="AK593" i="10" s="1"/>
  <c r="AE585" i="10"/>
  <c r="AK585" i="10" s="1"/>
  <c r="AE578" i="10"/>
  <c r="AK578" i="10" s="1"/>
  <c r="AE562" i="10"/>
  <c r="AK562" i="10" s="1"/>
  <c r="AC559" i="10"/>
  <c r="AE559" i="10" s="1"/>
  <c r="AK559" i="10" s="1"/>
  <c r="AE509" i="10"/>
  <c r="AK509" i="10" s="1"/>
  <c r="AC502" i="10"/>
  <c r="AE502" i="10" s="1"/>
  <c r="AK502" i="10" s="1"/>
  <c r="AC490" i="10"/>
  <c r="AE490" i="10" s="1"/>
  <c r="AK490" i="10" s="1"/>
  <c r="BH462" i="10"/>
  <c r="AI428" i="10"/>
  <c r="AM428" i="10"/>
  <c r="AF428" i="10"/>
  <c r="AJ428" i="10"/>
  <c r="AI423" i="10"/>
  <c r="AG423" i="10"/>
  <c r="AJ423" i="10"/>
  <c r="AM423" i="10"/>
  <c r="AF423" i="10"/>
  <c r="AF442" i="10"/>
  <c r="AG442" i="10"/>
  <c r="AJ442" i="10"/>
  <c r="AC524" i="10"/>
  <c r="AE524" i="10" s="1"/>
  <c r="AK524" i="10" s="1"/>
  <c r="AI460" i="10"/>
  <c r="AM460" i="10"/>
  <c r="AG460" i="10"/>
  <c r="AI442" i="10"/>
  <c r="AI475" i="10"/>
  <c r="AM475" i="10"/>
  <c r="AG475" i="10"/>
  <c r="AE448" i="10"/>
  <c r="AK448" i="10" s="1"/>
  <c r="AC570" i="10"/>
  <c r="AE570" i="10" s="1"/>
  <c r="AK570" i="10" s="1"/>
  <c r="AE558" i="10"/>
  <c r="AK558" i="10" s="1"/>
  <c r="AC550" i="10"/>
  <c r="AE550" i="10" s="1"/>
  <c r="AK550" i="10" s="1"/>
  <c r="AE549" i="10"/>
  <c r="AK549" i="10" s="1"/>
  <c r="AE546" i="10"/>
  <c r="AK546" i="10" s="1"/>
  <c r="AC536" i="10"/>
  <c r="AE536" i="10" s="1"/>
  <c r="AK536" i="10" s="1"/>
  <c r="AC532" i="10"/>
  <c r="AE532" i="10" s="1"/>
  <c r="AK532" i="10" s="1"/>
  <c r="BH480" i="10"/>
  <c r="AJ460" i="10"/>
  <c r="AF439" i="10"/>
  <c r="AJ439" i="10"/>
  <c r="AM439" i="10"/>
  <c r="AI439" i="10"/>
  <c r="AC429" i="10"/>
  <c r="AE429" i="10" s="1"/>
  <c r="AK429" i="10" s="1"/>
  <c r="BH440" i="10"/>
  <c r="AE410" i="10"/>
  <c r="AK410" i="10" s="1"/>
  <c r="AC397" i="10"/>
  <c r="AE397" i="10" s="1"/>
  <c r="AK397" i="10" s="1"/>
  <c r="AE384" i="10"/>
  <c r="AK384" i="10" s="1"/>
  <c r="BH420" i="10"/>
  <c r="AM390" i="10"/>
  <c r="AG390" i="10"/>
  <c r="AJ390" i="10"/>
  <c r="BH423" i="10"/>
  <c r="BH414" i="10"/>
  <c r="BH395" i="10"/>
  <c r="AC391" i="10"/>
  <c r="AE391" i="10" s="1"/>
  <c r="AK391" i="10" s="1"/>
  <c r="AM375" i="10"/>
  <c r="BH426" i="10"/>
  <c r="AE418" i="10"/>
  <c r="AK418" i="10" s="1"/>
  <c r="BH413" i="10"/>
  <c r="BH408" i="10"/>
  <c r="BH406" i="10"/>
  <c r="AC371" i="10"/>
  <c r="AE371" i="10" s="1"/>
  <c r="AK371" i="10" s="1"/>
  <c r="AM396" i="10"/>
  <c r="AG396" i="10"/>
  <c r="AJ396" i="10"/>
  <c r="AJ395" i="10"/>
  <c r="AF395" i="10"/>
  <c r="AG395" i="10"/>
  <c r="AI395" i="10"/>
  <c r="AC394" i="10"/>
  <c r="AE394" i="10" s="1"/>
  <c r="AK394" i="10" s="1"/>
  <c r="AM380" i="10"/>
  <c r="AG380" i="10"/>
  <c r="AI380" i="10"/>
  <c r="AJ380" i="10"/>
  <c r="AJ375" i="10"/>
  <c r="AF375" i="10"/>
  <c r="AI375" i="10"/>
  <c r="AC373" i="10"/>
  <c r="AE373" i="10" s="1"/>
  <c r="AK373" i="10" s="1"/>
  <c r="AC367" i="10"/>
  <c r="AE367" i="10" s="1"/>
  <c r="AK367" i="10" s="1"/>
  <c r="AI298" i="10"/>
  <c r="AJ298" i="10"/>
  <c r="AM298" i="10"/>
  <c r="AF298" i="10"/>
  <c r="AG298" i="10"/>
  <c r="BH431" i="10"/>
  <c r="AI396" i="10"/>
  <c r="AF380" i="10"/>
  <c r="AG352" i="10"/>
  <c r="AJ352" i="10"/>
  <c r="AM352" i="10"/>
  <c r="AF352" i="10"/>
  <c r="AI352" i="10"/>
  <c r="BH438" i="10"/>
  <c r="AE416" i="10"/>
  <c r="AK416" i="10" s="1"/>
  <c r="AF396" i="10"/>
  <c r="AC383" i="10"/>
  <c r="AE383" i="10" s="1"/>
  <c r="AK383" i="10" s="1"/>
  <c r="AI287" i="10"/>
  <c r="AF287" i="10"/>
  <c r="AG287" i="10"/>
  <c r="AJ287" i="10"/>
  <c r="AM287" i="10"/>
  <c r="BH394" i="10"/>
  <c r="BH367" i="10"/>
  <c r="BH297" i="10"/>
  <c r="AE382" i="10"/>
  <c r="AK382" i="10" s="1"/>
  <c r="BH287" i="10"/>
  <c r="AC281" i="10"/>
  <c r="AE281" i="10" s="1"/>
  <c r="AK281" i="10" s="1"/>
  <c r="AC295" i="10"/>
  <c r="AE295" i="10" s="1"/>
  <c r="AK295" i="10" s="1"/>
  <c r="AI270" i="10"/>
  <c r="AJ270" i="10"/>
  <c r="AG270" i="10"/>
  <c r="AM270" i="10"/>
  <c r="AI244" i="10"/>
  <c r="AJ244" i="10"/>
  <c r="AG244" i="10"/>
  <c r="AF244" i="10"/>
  <c r="AM244" i="10"/>
  <c r="AI284" i="10"/>
  <c r="AF284" i="10"/>
  <c r="AG284" i="10"/>
  <c r="AJ284" i="10"/>
  <c r="AC283" i="10"/>
  <c r="AE283" i="10" s="1"/>
  <c r="AK283" i="10" s="1"/>
  <c r="AF255" i="10"/>
  <c r="AG255" i="10"/>
  <c r="AJ255" i="10"/>
  <c r="AI255" i="10"/>
  <c r="AM255" i="10"/>
  <c r="BH373" i="10"/>
  <c r="AE368" i="10"/>
  <c r="AK368" i="10" s="1"/>
  <c r="AG316" i="10"/>
  <c r="AJ316" i="10"/>
  <c r="AM316" i="10"/>
  <c r="AE299" i="10"/>
  <c r="AK299" i="10" s="1"/>
  <c r="AG265" i="10"/>
  <c r="AM265" i="10"/>
  <c r="AF265" i="10"/>
  <c r="AI265" i="10"/>
  <c r="AG236" i="10"/>
  <c r="AI236" i="10"/>
  <c r="AJ236" i="10"/>
  <c r="AM236" i="10"/>
  <c r="AF236" i="10"/>
  <c r="AC228" i="10"/>
  <c r="AE228" i="10" s="1"/>
  <c r="AK228" i="10" s="1"/>
  <c r="AC342" i="10"/>
  <c r="AE342" i="10" s="1"/>
  <c r="AK342" i="10" s="1"/>
  <c r="AC336" i="10"/>
  <c r="AE336" i="10" s="1"/>
  <c r="AK336" i="10" s="1"/>
  <c r="AC330" i="10"/>
  <c r="AE330" i="10" s="1"/>
  <c r="AK330" i="10" s="1"/>
  <c r="AC320" i="10"/>
  <c r="AE320" i="10" s="1"/>
  <c r="AK320" i="10" s="1"/>
  <c r="AC313" i="10"/>
  <c r="AE313" i="10" s="1"/>
  <c r="AK313" i="10" s="1"/>
  <c r="AC302" i="10"/>
  <c r="AE302" i="10" s="1"/>
  <c r="AK302" i="10" s="1"/>
  <c r="AF279" i="10"/>
  <c r="AG279" i="10"/>
  <c r="AJ279" i="10"/>
  <c r="AI279" i="10"/>
  <c r="AJ267" i="10"/>
  <c r="AF267" i="10"/>
  <c r="AI267" i="10"/>
  <c r="AG267" i="10"/>
  <c r="AM267" i="10"/>
  <c r="BH383" i="10"/>
  <c r="AC366" i="10"/>
  <c r="AE366" i="10" s="1"/>
  <c r="AK366" i="10" s="1"/>
  <c r="AE364" i="10"/>
  <c r="AK364" i="10" s="1"/>
  <c r="AC362" i="10"/>
  <c r="AE362" i="10" s="1"/>
  <c r="AK362" i="10" s="1"/>
  <c r="AC355" i="10"/>
  <c r="AE355" i="10" s="1"/>
  <c r="AK355" i="10" s="1"/>
  <c r="AE351" i="10"/>
  <c r="AK351" i="10" s="1"/>
  <c r="AC349" i="10"/>
  <c r="AE349" i="10" s="1"/>
  <c r="AK349" i="10" s="1"/>
  <c r="AC343" i="10"/>
  <c r="AE343" i="10" s="1"/>
  <c r="AK343" i="10" s="1"/>
  <c r="AC338" i="10"/>
  <c r="AE338" i="10" s="1"/>
  <c r="AK338" i="10" s="1"/>
  <c r="AC331" i="10"/>
  <c r="AE331" i="10" s="1"/>
  <c r="AK331" i="10" s="1"/>
  <c r="AC324" i="10"/>
  <c r="AE324" i="10" s="1"/>
  <c r="AK324" i="10" s="1"/>
  <c r="AC314" i="10"/>
  <c r="AE314" i="10" s="1"/>
  <c r="AK314" i="10" s="1"/>
  <c r="AC305" i="10"/>
  <c r="AE305" i="10" s="1"/>
  <c r="AK305" i="10" s="1"/>
  <c r="AI291" i="10"/>
  <c r="AG291" i="10"/>
  <c r="AJ291" i="10"/>
  <c r="AM291" i="10"/>
  <c r="AI276" i="10"/>
  <c r="AC239" i="10"/>
  <c r="AE239" i="10" s="1"/>
  <c r="AK239" i="10" s="1"/>
  <c r="AC222" i="10"/>
  <c r="AE222" i="10" s="1"/>
  <c r="AK222" i="10" s="1"/>
  <c r="AC213" i="10"/>
  <c r="AE213" i="10" s="1"/>
  <c r="AK213" i="10" s="1"/>
  <c r="BH294" i="10"/>
  <c r="AG276" i="10"/>
  <c r="BH270" i="10"/>
  <c r="AE243" i="10"/>
  <c r="AK243" i="10" s="1"/>
  <c r="AG29" i="10"/>
  <c r="AI29" i="10"/>
  <c r="AJ29" i="10"/>
  <c r="AM29" i="10"/>
  <c r="AF29" i="10"/>
  <c r="AE361" i="10"/>
  <c r="AK361" i="10" s="1"/>
  <c r="AE353" i="10"/>
  <c r="AK353" i="10" s="1"/>
  <c r="AE348" i="10"/>
  <c r="AK348" i="10" s="1"/>
  <c r="AE340" i="10"/>
  <c r="AK340" i="10" s="1"/>
  <c r="AE334" i="10"/>
  <c r="AK334" i="10" s="1"/>
  <c r="AE329" i="10"/>
  <c r="AK329" i="10" s="1"/>
  <c r="AE317" i="10"/>
  <c r="AK317" i="10" s="1"/>
  <c r="AE311" i="10"/>
  <c r="AK311" i="10" s="1"/>
  <c r="BH296" i="10"/>
  <c r="AF276" i="10"/>
  <c r="AF262" i="10"/>
  <c r="AG262" i="10"/>
  <c r="AM262" i="10"/>
  <c r="AI262" i="10"/>
  <c r="BH253" i="10"/>
  <c r="AJ249" i="10"/>
  <c r="AC229" i="10"/>
  <c r="AE229" i="10" s="1"/>
  <c r="AK229" i="10" s="1"/>
  <c r="AC216" i="10"/>
  <c r="AE216" i="10" s="1"/>
  <c r="AK216" i="10" s="1"/>
  <c r="AI263" i="10"/>
  <c r="AJ263" i="10"/>
  <c r="AE238" i="10"/>
  <c r="AK238" i="10" s="1"/>
  <c r="AC219" i="10"/>
  <c r="AE219" i="10" s="1"/>
  <c r="AK219" i="10" s="1"/>
  <c r="AI252" i="10"/>
  <c r="AJ252" i="10"/>
  <c r="AM252" i="10"/>
  <c r="AF252" i="10"/>
  <c r="AF249" i="10"/>
  <c r="AG249" i="10"/>
  <c r="AM249" i="10"/>
  <c r="BH284" i="10"/>
  <c r="AI282" i="10"/>
  <c r="AM276" i="10"/>
  <c r="BH263" i="10"/>
  <c r="AE259" i="10"/>
  <c r="AK259" i="10" s="1"/>
  <c r="AI257" i="10"/>
  <c r="BH238" i="10"/>
  <c r="AG150" i="10"/>
  <c r="AJ150" i="10"/>
  <c r="AF150" i="10"/>
  <c r="AI150" i="10"/>
  <c r="AM150" i="10"/>
  <c r="AC67" i="10"/>
  <c r="AE67" i="10" s="1"/>
  <c r="AK67" i="10" s="1"/>
  <c r="AG16" i="10"/>
  <c r="AI16" i="10"/>
  <c r="AJ16" i="10"/>
  <c r="AM16" i="10"/>
  <c r="AF16" i="10"/>
  <c r="BH236" i="10"/>
  <c r="BH229" i="10"/>
  <c r="BH222" i="10"/>
  <c r="BH216" i="10"/>
  <c r="BH193" i="10"/>
  <c r="BH189" i="10"/>
  <c r="BH182" i="10"/>
  <c r="BH174" i="10"/>
  <c r="BH170" i="10"/>
  <c r="BH163" i="10"/>
  <c r="AG12" i="10"/>
  <c r="AI12" i="10"/>
  <c r="AJ12" i="10"/>
  <c r="AM12" i="10"/>
  <c r="AF12" i="10"/>
  <c r="BH244" i="10"/>
  <c r="AF151" i="10"/>
  <c r="AJ151" i="10"/>
  <c r="AM151" i="10"/>
  <c r="AG151" i="10"/>
  <c r="AI151" i="10"/>
  <c r="AE248" i="10"/>
  <c r="AK248" i="10" s="1"/>
  <c r="AC235" i="10"/>
  <c r="AE235" i="10" s="1"/>
  <c r="AK235" i="10" s="1"/>
  <c r="AG22" i="10"/>
  <c r="AI22" i="10"/>
  <c r="AJ22" i="10"/>
  <c r="AM22" i="10"/>
  <c r="AF22" i="10"/>
  <c r="AG4" i="10"/>
  <c r="AI4" i="10"/>
  <c r="AJ4" i="10"/>
  <c r="AM4" i="10"/>
  <c r="AF4" i="10"/>
  <c r="AC193" i="10"/>
  <c r="AE193" i="10" s="1"/>
  <c r="AK193" i="10" s="1"/>
  <c r="AC192" i="10"/>
  <c r="AE192" i="10" s="1"/>
  <c r="AK192" i="10" s="1"/>
  <c r="AC189" i="10"/>
  <c r="AE189" i="10" s="1"/>
  <c r="AK189" i="10" s="1"/>
  <c r="AC188" i="10"/>
  <c r="AE188" i="10" s="1"/>
  <c r="AK188" i="10" s="1"/>
  <c r="AC182" i="10"/>
  <c r="AE182" i="10" s="1"/>
  <c r="AK182" i="10" s="1"/>
  <c r="AC181" i="10"/>
  <c r="AE181" i="10" s="1"/>
  <c r="AK181" i="10" s="1"/>
  <c r="AC174" i="10"/>
  <c r="AE174" i="10" s="1"/>
  <c r="AK174" i="10" s="1"/>
  <c r="AC173" i="10"/>
  <c r="AE173" i="10" s="1"/>
  <c r="AK173" i="10" s="1"/>
  <c r="AC170" i="10"/>
  <c r="AE170" i="10" s="1"/>
  <c r="AK170" i="10" s="1"/>
  <c r="AC169" i="10"/>
  <c r="AE169" i="10" s="1"/>
  <c r="AK169" i="10" s="1"/>
  <c r="AG153" i="10"/>
  <c r="AF153" i="10"/>
  <c r="AI153" i="10"/>
  <c r="AJ153" i="10"/>
  <c r="AM153" i="10"/>
  <c r="AC149" i="10"/>
  <c r="AE149" i="10" s="1"/>
  <c r="AK149" i="10" s="1"/>
  <c r="AC147" i="10"/>
  <c r="AE147" i="10" s="1"/>
  <c r="AK147" i="10" s="1"/>
  <c r="AG41" i="10"/>
  <c r="AI41" i="10"/>
  <c r="AJ41" i="10"/>
  <c r="AM41" i="10"/>
  <c r="AF41" i="10"/>
  <c r="BH256" i="10"/>
  <c r="AC226" i="10"/>
  <c r="AE226" i="10" s="1"/>
  <c r="AK226" i="10" s="1"/>
  <c r="AC217" i="10"/>
  <c r="AE217" i="10" s="1"/>
  <c r="AK217" i="10" s="1"/>
  <c r="AC194" i="10"/>
  <c r="AE194" i="10" s="1"/>
  <c r="AK194" i="10" s="1"/>
  <c r="AC190" i="10"/>
  <c r="AE190" i="10" s="1"/>
  <c r="AK190" i="10" s="1"/>
  <c r="AC184" i="10"/>
  <c r="AE184" i="10" s="1"/>
  <c r="AK184" i="10" s="1"/>
  <c r="AC179" i="10"/>
  <c r="AE179" i="10" s="1"/>
  <c r="AK179" i="10" s="1"/>
  <c r="AC171" i="10"/>
  <c r="AE171" i="10" s="1"/>
  <c r="AK171" i="10" s="1"/>
  <c r="AC164" i="10"/>
  <c r="AE164" i="10" s="1"/>
  <c r="AK164" i="10" s="1"/>
  <c r="AF127" i="10"/>
  <c r="AG127" i="10"/>
  <c r="AI127" i="10"/>
  <c r="AJ127" i="10"/>
  <c r="AM127" i="10"/>
  <c r="AM31" i="10"/>
  <c r="AF31" i="10"/>
  <c r="AG31" i="10"/>
  <c r="AI31" i="10"/>
  <c r="AE25" i="10"/>
  <c r="AK25" i="10" s="1"/>
  <c r="AM10" i="10"/>
  <c r="AF10" i="10"/>
  <c r="AG10" i="10"/>
  <c r="AI10" i="10"/>
  <c r="AC85" i="10"/>
  <c r="AE85" i="10" s="1"/>
  <c r="AK85" i="10" s="1"/>
  <c r="AC78" i="10"/>
  <c r="AE78" i="10" s="1"/>
  <c r="AK78" i="10" s="1"/>
  <c r="AJ51" i="10"/>
  <c r="AM51" i="10"/>
  <c r="AF51" i="10"/>
  <c r="AI51" i="10"/>
  <c r="BH23" i="10"/>
  <c r="AF3" i="10"/>
  <c r="AG3" i="10"/>
  <c r="AI3" i="10"/>
  <c r="AJ3" i="10"/>
  <c r="AE158" i="10"/>
  <c r="AK158" i="10" s="1"/>
  <c r="AC152" i="10"/>
  <c r="AE152" i="10" s="1"/>
  <c r="AK152" i="10" s="1"/>
  <c r="AC91" i="10"/>
  <c r="AE91" i="10" s="1"/>
  <c r="AK91" i="10" s="1"/>
  <c r="AM44" i="10"/>
  <c r="AF44" i="10"/>
  <c r="AG44" i="10"/>
  <c r="AI44" i="10"/>
  <c r="BH30" i="10"/>
  <c r="AM14" i="10"/>
  <c r="AF14" i="10"/>
  <c r="AG14" i="10"/>
  <c r="AI14" i="10"/>
  <c r="AE11" i="10"/>
  <c r="AK11" i="10" s="1"/>
  <c r="BH5" i="10"/>
  <c r="AC134" i="10"/>
  <c r="AE134" i="10" s="1"/>
  <c r="AK134" i="10" s="1"/>
  <c r="AC114" i="10"/>
  <c r="AE114" i="10" s="1"/>
  <c r="AK114" i="10" s="1"/>
  <c r="AC108" i="10"/>
  <c r="AE108" i="10" s="1"/>
  <c r="AK108" i="10" s="1"/>
  <c r="AF66" i="10"/>
  <c r="AG66" i="10"/>
  <c r="AI66" i="10"/>
  <c r="AJ66" i="10"/>
  <c r="AM66" i="10"/>
  <c r="AM58" i="10"/>
  <c r="AF58" i="10"/>
  <c r="AG58" i="10"/>
  <c r="AI58" i="10"/>
  <c r="AF35" i="10"/>
  <c r="AG35" i="10"/>
  <c r="AI35" i="10"/>
  <c r="AJ35" i="10"/>
  <c r="AE163" i="10"/>
  <c r="AK163" i="10" s="1"/>
  <c r="BH152" i="10"/>
  <c r="BH116" i="10"/>
  <c r="BH109" i="10"/>
  <c r="AM18" i="10"/>
  <c r="AF18" i="10"/>
  <c r="AG18" i="10"/>
  <c r="AI18" i="10"/>
  <c r="AE15" i="10"/>
  <c r="AK15" i="10" s="1"/>
  <c r="BH13" i="10"/>
  <c r="AF75" i="10"/>
  <c r="AG75" i="10"/>
  <c r="AI75" i="10"/>
  <c r="AJ75" i="10"/>
  <c r="AM75" i="10"/>
  <c r="AF46" i="10"/>
  <c r="AG46" i="10"/>
  <c r="AI46" i="10"/>
  <c r="AJ46" i="10"/>
  <c r="BH42" i="10"/>
  <c r="AE137" i="10"/>
  <c r="AK137" i="10" s="1"/>
  <c r="AF89" i="10"/>
  <c r="AG89" i="10"/>
  <c r="AI89" i="10"/>
  <c r="AJ89" i="10"/>
  <c r="AM89" i="10"/>
  <c r="BH51" i="10"/>
  <c r="AM24" i="10"/>
  <c r="AF24" i="10"/>
  <c r="AG24" i="10"/>
  <c r="AI24" i="10"/>
  <c r="AE19" i="10"/>
  <c r="AK19" i="10" s="1"/>
  <c r="BH17" i="10"/>
  <c r="AE148" i="10"/>
  <c r="AK148" i="10" s="1"/>
  <c r="AE135" i="10"/>
  <c r="AK135" i="10" s="1"/>
  <c r="AE116" i="10"/>
  <c r="AK116" i="10" s="1"/>
  <c r="AE109" i="10"/>
  <c r="AK109" i="10" s="1"/>
  <c r="AE100" i="10"/>
  <c r="AK100" i="10" s="1"/>
  <c r="AE86" i="10"/>
  <c r="AK86" i="10" s="1"/>
  <c r="AE79" i="10"/>
  <c r="AK79" i="10" s="1"/>
  <c r="AE68" i="10"/>
  <c r="AK68" i="10" s="1"/>
  <c r="AE60" i="10"/>
  <c r="AK60" i="10" s="1"/>
  <c r="AE101" i="10"/>
  <c r="AK101" i="10" s="1"/>
  <c r="AE88" i="10"/>
  <c r="AK88" i="10" s="1"/>
  <c r="AE81" i="10"/>
  <c r="AK81" i="10" s="1"/>
  <c r="AE74" i="10"/>
  <c r="AK74" i="10" s="1"/>
  <c r="AE65" i="10"/>
  <c r="AK65" i="10" s="1"/>
  <c r="AD6" i="10"/>
  <c r="AD7" i="10"/>
  <c r="AD8" i="10"/>
  <c r="AD9" i="10"/>
  <c r="AD20" i="10"/>
  <c r="AD21" i="10"/>
  <c r="AD26" i="10"/>
  <c r="AD27" i="10"/>
  <c r="AD28" i="10"/>
  <c r="AD34" i="10"/>
  <c r="AD36" i="10"/>
  <c r="AD40" i="10"/>
  <c r="AD43" i="10"/>
  <c r="AD45" i="10"/>
  <c r="AD47" i="10"/>
  <c r="AD48" i="10"/>
  <c r="AD49" i="10"/>
  <c r="AD52" i="10"/>
  <c r="AD61" i="10"/>
  <c r="AD62" i="10"/>
  <c r="AD63" i="10"/>
  <c r="AD64" i="10"/>
  <c r="AD69" i="10"/>
  <c r="AD73" i="10"/>
  <c r="AD76" i="10"/>
  <c r="AD77" i="10"/>
  <c r="AD80" i="10"/>
  <c r="AD83" i="10"/>
  <c r="AD84" i="10"/>
  <c r="AD92" i="10"/>
  <c r="AD93" i="10"/>
  <c r="AD94" i="10"/>
  <c r="AD95" i="10"/>
  <c r="AD96" i="10"/>
  <c r="AD97" i="10"/>
  <c r="AD98" i="10"/>
  <c r="AD102" i="10"/>
  <c r="AD112" i="10"/>
  <c r="AD113" i="10"/>
  <c r="AD115" i="10"/>
  <c r="AD117" i="10"/>
  <c r="AD124" i="10"/>
  <c r="AD125" i="10"/>
  <c r="AD126" i="10"/>
  <c r="AD128" i="10"/>
  <c r="AD129" i="10"/>
  <c r="AD130" i="10"/>
  <c r="AD131" i="10"/>
  <c r="AD132" i="10"/>
  <c r="AD133" i="10"/>
  <c r="AD136" i="10"/>
  <c r="AD138" i="10"/>
  <c r="AD139" i="10"/>
  <c r="AD141" i="10"/>
  <c r="AD142" i="10"/>
  <c r="AD143" i="10"/>
  <c r="AD144" i="10"/>
  <c r="AD145" i="10"/>
  <c r="AD146" i="10"/>
  <c r="AD154" i="10"/>
  <c r="AD155" i="10"/>
  <c r="AD156" i="10"/>
  <c r="AD157" i="10"/>
  <c r="AD159" i="10"/>
  <c r="AD160" i="10"/>
  <c r="AD161" i="10"/>
  <c r="AD162" i="10"/>
  <c r="AD165" i="10"/>
  <c r="AD166" i="10"/>
  <c r="AD168" i="10"/>
  <c r="AD175" i="10"/>
  <c r="AD176" i="10"/>
  <c r="AD177" i="10"/>
  <c r="AD178" i="10"/>
  <c r="AD183" i="10"/>
  <c r="AD186" i="10"/>
  <c r="AD195" i="10"/>
  <c r="AD196" i="10"/>
  <c r="AD220" i="10"/>
  <c r="AD223" i="10"/>
  <c r="AD224" i="10"/>
  <c r="AD225" i="10"/>
  <c r="AD230" i="10"/>
  <c r="AD231" i="10"/>
  <c r="AD237" i="10"/>
  <c r="AD232" i="10"/>
  <c r="AD233" i="10"/>
  <c r="AD240" i="10"/>
  <c r="AD241" i="10"/>
  <c r="AD245" i="10"/>
  <c r="AD246" i="10"/>
  <c r="AD250" i="10"/>
  <c r="AD258" i="10"/>
  <c r="AD260" i="10"/>
  <c r="AD261" i="10"/>
  <c r="AD264" i="10"/>
  <c r="AD266" i="10"/>
  <c r="AD269" i="10"/>
  <c r="AD271" i="10"/>
  <c r="AD272" i="10"/>
  <c r="AD273" i="10"/>
  <c r="AD275" i="10"/>
  <c r="AD278" i="10"/>
  <c r="AD286" i="10"/>
  <c r="AD289" i="10"/>
  <c r="AD290" i="10"/>
  <c r="AD306" i="10"/>
  <c r="AD303" i="10"/>
  <c r="AD304" i="10"/>
  <c r="AD312" i="10"/>
  <c r="AD315" i="10"/>
  <c r="AD319" i="10"/>
  <c r="AD321" i="10"/>
  <c r="AD322" i="10"/>
  <c r="AD323" i="10"/>
  <c r="AD325" i="10"/>
  <c r="AD332" i="10"/>
  <c r="AD337" i="10"/>
  <c r="AD341" i="10"/>
  <c r="AD344" i="10"/>
  <c r="AD345" i="10"/>
  <c r="AD350" i="10"/>
  <c r="AD354" i="10"/>
  <c r="AD356" i="10"/>
  <c r="AD357" i="10"/>
  <c r="AD358" i="10"/>
  <c r="AD359" i="10"/>
  <c r="AD360" i="10"/>
  <c r="AD370" i="10"/>
  <c r="AD372" i="10"/>
  <c r="AD376" i="10"/>
  <c r="AD377" i="10"/>
  <c r="AD378" i="10"/>
  <c r="AD379" i="10"/>
  <c r="AD381" i="10"/>
  <c r="AD385" i="10"/>
  <c r="AD386" i="10"/>
  <c r="AD392" i="10"/>
  <c r="AD393" i="10"/>
  <c r="AD399" i="10"/>
  <c r="AD400" i="10"/>
  <c r="AD401" i="10"/>
  <c r="AD402" i="10"/>
  <c r="AD403" i="10"/>
  <c r="AD404" i="10"/>
  <c r="AD405" i="10"/>
  <c r="AD407" i="10"/>
  <c r="AD409" i="10"/>
  <c r="AD412" i="10"/>
  <c r="AD415" i="10"/>
  <c r="AD419" i="10"/>
  <c r="AD425" i="10"/>
  <c r="AD430" i="10"/>
  <c r="AD432" i="10"/>
  <c r="AD434" i="10"/>
  <c r="AD435" i="10"/>
  <c r="AD436" i="10"/>
  <c r="AD437" i="10"/>
  <c r="AD441" i="10"/>
  <c r="AD445" i="10"/>
  <c r="AD446" i="10"/>
  <c r="AD447" i="10"/>
  <c r="AD450" i="10"/>
  <c r="AD452" i="10"/>
  <c r="AD453" i="10"/>
  <c r="AD454" i="10"/>
  <c r="AD455" i="10"/>
  <c r="AD456" i="10"/>
  <c r="AD457" i="10"/>
  <c r="AD458" i="10"/>
  <c r="AD459" i="10"/>
  <c r="AD465" i="10"/>
  <c r="AD469" i="10"/>
  <c r="AD470" i="10"/>
  <c r="AD471" i="10"/>
  <c r="AD476" i="10"/>
  <c r="AD477" i="10"/>
  <c r="AD479" i="10"/>
  <c r="AD481" i="10"/>
  <c r="AD482" i="10"/>
  <c r="AD484" i="10"/>
  <c r="AD485" i="10"/>
  <c r="AD486" i="10"/>
  <c r="AD487" i="10"/>
  <c r="AD488" i="10"/>
  <c r="AD492" i="10"/>
  <c r="AD503" i="10"/>
  <c r="AD504" i="10"/>
  <c r="AD505" i="10"/>
  <c r="AD506" i="10"/>
  <c r="AD507" i="10"/>
  <c r="AD511" i="10"/>
  <c r="AD512" i="10"/>
  <c r="AD513" i="10"/>
  <c r="AD514" i="10"/>
  <c r="AD520" i="10"/>
  <c r="AD521" i="10"/>
  <c r="AD522" i="10"/>
  <c r="AD525" i="10"/>
  <c r="AD526" i="10"/>
  <c r="AD527" i="10"/>
  <c r="AD528" i="10"/>
  <c r="AD529" i="10"/>
  <c r="AD530" i="10"/>
  <c r="AD534" i="10"/>
  <c r="AD535" i="10"/>
  <c r="AD540" i="10"/>
  <c r="AD541" i="10"/>
  <c r="AD542" i="10"/>
  <c r="AD554" i="10"/>
  <c r="AD561" i="10"/>
  <c r="AD565" i="10"/>
  <c r="AD572" i="10"/>
  <c r="AD574" i="10"/>
  <c r="AD575" i="10"/>
  <c r="AD581" i="10"/>
  <c r="AD583" i="10"/>
  <c r="AD584" i="10"/>
  <c r="AD586" i="10"/>
  <c r="AD596" i="10"/>
  <c r="AD601" i="10"/>
  <c r="AD612" i="10"/>
  <c r="AD613" i="10"/>
  <c r="AI440" i="10" l="1"/>
  <c r="AI253" i="10"/>
  <c r="AG17" i="10"/>
  <c r="AM50" i="10"/>
  <c r="AI560" i="10"/>
  <c r="AF333" i="10"/>
  <c r="AG339" i="10"/>
  <c r="AG242" i="10"/>
  <c r="AF480" i="10"/>
  <c r="AF347" i="10"/>
  <c r="AM462" i="10"/>
  <c r="AI280" i="10"/>
  <c r="AI288" i="10"/>
  <c r="AF547" i="10"/>
  <c r="AF247" i="10"/>
  <c r="AG576" i="10"/>
  <c r="AG254" i="10"/>
  <c r="AG5" i="10"/>
  <c r="AG256" i="10"/>
  <c r="AJ539" i="10"/>
  <c r="AI110" i="10"/>
  <c r="AF167" i="10"/>
  <c r="AF438" i="10"/>
  <c r="AG23" i="10"/>
  <c r="AG111" i="10"/>
  <c r="AF296" i="10"/>
  <c r="AM191" i="10"/>
  <c r="AG443" i="10"/>
  <c r="AG328" i="10"/>
  <c r="AF417" i="10"/>
  <c r="AG560" i="10"/>
  <c r="AF556" i="10"/>
  <c r="AM417" i="10"/>
  <c r="AJ23" i="10"/>
  <c r="AF111" i="10"/>
  <c r="AI256" i="10"/>
  <c r="AG50" i="10"/>
  <c r="AJ50" i="10"/>
  <c r="AI50" i="10"/>
  <c r="AF50" i="10"/>
  <c r="AM333" i="10"/>
  <c r="AJ333" i="10"/>
  <c r="AG333" i="10"/>
  <c r="AI17" i="10"/>
  <c r="AF110" i="10"/>
  <c r="AM17" i="10"/>
  <c r="AJ17" i="10"/>
  <c r="AM347" i="10"/>
  <c r="AF17" i="10"/>
  <c r="AF256" i="10"/>
  <c r="AJ256" i="10"/>
  <c r="AM310" i="10"/>
  <c r="AJ310" i="10"/>
  <c r="AG347" i="10"/>
  <c r="AG310" i="10"/>
  <c r="AI438" i="10"/>
  <c r="AF297" i="10"/>
  <c r="AM242" i="10"/>
  <c r="AI242" i="10"/>
  <c r="AM297" i="10"/>
  <c r="AJ297" i="10"/>
  <c r="AI274" i="10"/>
  <c r="AI297" i="10"/>
  <c r="AF288" i="10"/>
  <c r="AG297" i="10"/>
  <c r="AM294" i="10"/>
  <c r="AJ547" i="10"/>
  <c r="AJ571" i="10"/>
  <c r="AF571" i="10"/>
  <c r="AG571" i="10"/>
  <c r="AI347" i="10"/>
  <c r="AJ301" i="10"/>
  <c r="AM438" i="10"/>
  <c r="AG480" i="10"/>
  <c r="AJ347" i="10"/>
  <c r="AM571" i="10"/>
  <c r="AF443" i="10"/>
  <c r="AJ294" i="10"/>
  <c r="AG438" i="10"/>
  <c r="AJ480" i="10"/>
  <c r="AJ438" i="10"/>
  <c r="AI556" i="10"/>
  <c r="AI571" i="10"/>
  <c r="AJ191" i="10"/>
  <c r="AM234" i="10"/>
  <c r="AM288" i="10"/>
  <c r="AG294" i="10"/>
  <c r="AJ556" i="10"/>
  <c r="AG191" i="10"/>
  <c r="AF234" i="10"/>
  <c r="AJ417" i="10"/>
  <c r="AF294" i="10"/>
  <c r="AM556" i="10"/>
  <c r="AF539" i="10"/>
  <c r="AJ234" i="10"/>
  <c r="AI294" i="10"/>
  <c r="AG556" i="10"/>
  <c r="AM539" i="10"/>
  <c r="AJ296" i="10"/>
  <c r="AI234" i="10"/>
  <c r="AI539" i="10"/>
  <c r="AI247" i="10"/>
  <c r="AJ247" i="10"/>
  <c r="AG234" i="10"/>
  <c r="AI417" i="10"/>
  <c r="AG417" i="10"/>
  <c r="AI5" i="10"/>
  <c r="AM140" i="10"/>
  <c r="AM328" i="10"/>
  <c r="AM339" i="10"/>
  <c r="AG547" i="10"/>
  <c r="AI547" i="10"/>
  <c r="AF5" i="10"/>
  <c r="AI59" i="10"/>
  <c r="AF140" i="10"/>
  <c r="AJ140" i="10"/>
  <c r="AJ328" i="10"/>
  <c r="AJ339" i="10"/>
  <c r="AJ440" i="10"/>
  <c r="AI140" i="10"/>
  <c r="AM256" i="10"/>
  <c r="AG440" i="10"/>
  <c r="AM547" i="10"/>
  <c r="AM443" i="10"/>
  <c r="AM5" i="10"/>
  <c r="AG140" i="10"/>
  <c r="AJ5" i="10"/>
  <c r="AM480" i="10"/>
  <c r="AJ167" i="10"/>
  <c r="AG280" i="10"/>
  <c r="AJ443" i="10"/>
  <c r="AI462" i="10"/>
  <c r="AJ560" i="10"/>
  <c r="AG167" i="10"/>
  <c r="AF280" i="10"/>
  <c r="AI443" i="10"/>
  <c r="AG462" i="10"/>
  <c r="AF560" i="10"/>
  <c r="AM280" i="10"/>
  <c r="AI23" i="10"/>
  <c r="AM111" i="10"/>
  <c r="AI191" i="10"/>
  <c r="AM296" i="10"/>
  <c r="AM560" i="10"/>
  <c r="AM167" i="10"/>
  <c r="AF23" i="10"/>
  <c r="AF191" i="10"/>
  <c r="AJ280" i="10"/>
  <c r="AJ288" i="10"/>
  <c r="AG296" i="10"/>
  <c r="AJ111" i="10"/>
  <c r="AI111" i="10"/>
  <c r="AI167" i="10"/>
  <c r="AM23" i="10"/>
  <c r="AG288" i="10"/>
  <c r="AI296" i="10"/>
  <c r="AJ180" i="10"/>
  <c r="AM180" i="10"/>
  <c r="AF180" i="10"/>
  <c r="AI180" i="10"/>
  <c r="AG180" i="10"/>
  <c r="AM82" i="10"/>
  <c r="AG285" i="10"/>
  <c r="AI285" i="10"/>
  <c r="AJ59" i="10"/>
  <c r="AJ274" i="10"/>
  <c r="AM301" i="10"/>
  <c r="AF576" i="10"/>
  <c r="AG59" i="10"/>
  <c r="AG274" i="10"/>
  <c r="AF254" i="10"/>
  <c r="AF59" i="10"/>
  <c r="AF274" i="10"/>
  <c r="AM254" i="10"/>
  <c r="AF462" i="10"/>
  <c r="AM274" i="10"/>
  <c r="AJ254" i="10"/>
  <c r="AI301" i="10"/>
  <c r="AJ462" i="10"/>
  <c r="AM576" i="10"/>
  <c r="AI333" i="10"/>
  <c r="AG301" i="10"/>
  <c r="AJ576" i="10"/>
  <c r="AF301" i="10"/>
  <c r="AI576" i="10"/>
  <c r="AG30" i="10"/>
  <c r="AF30" i="10"/>
  <c r="AI30" i="10"/>
  <c r="AM30" i="10"/>
  <c r="AJ30" i="10"/>
  <c r="AI202" i="10"/>
  <c r="AG202" i="10"/>
  <c r="AJ202" i="10"/>
  <c r="AM202" i="10"/>
  <c r="AF202" i="10"/>
  <c r="AI426" i="10"/>
  <c r="AJ426" i="10"/>
  <c r="AG110" i="10"/>
  <c r="AF253" i="10"/>
  <c r="AF285" i="10"/>
  <c r="AJ82" i="10"/>
  <c r="AG253" i="10"/>
  <c r="AI82" i="10"/>
  <c r="AM110" i="10"/>
  <c r="AM253" i="10"/>
  <c r="AG82" i="10"/>
  <c r="AF82" i="10"/>
  <c r="AJ253" i="10"/>
  <c r="AM247" i="10"/>
  <c r="AG247" i="10"/>
  <c r="AJ110" i="10"/>
  <c r="AJ285" i="10"/>
  <c r="AM285" i="10"/>
  <c r="AG408" i="10"/>
  <c r="AJ408" i="10"/>
  <c r="AM408" i="10"/>
  <c r="AF408" i="10"/>
  <c r="AI408" i="10"/>
  <c r="AI268" i="10"/>
  <c r="AM268" i="10"/>
  <c r="AJ268" i="10"/>
  <c r="AF268" i="10"/>
  <c r="AG268" i="10"/>
  <c r="AF13" i="10"/>
  <c r="AI13" i="10"/>
  <c r="AG13" i="10"/>
  <c r="AJ13" i="10"/>
  <c r="AM13" i="10"/>
  <c r="AG187" i="10"/>
  <c r="AJ187" i="10"/>
  <c r="AM187" i="10"/>
  <c r="AF187" i="10"/>
  <c r="AI187" i="10"/>
  <c r="AG172" i="10"/>
  <c r="AJ172" i="10"/>
  <c r="AM172" i="10"/>
  <c r="AF172" i="10"/>
  <c r="AI172" i="10"/>
  <c r="AF218" i="10"/>
  <c r="AI218" i="10"/>
  <c r="AG218" i="10"/>
  <c r="AJ218" i="10"/>
  <c r="AM218" i="10"/>
  <c r="AF227" i="10"/>
  <c r="AM227" i="10"/>
  <c r="AI227" i="10"/>
  <c r="AG227" i="10"/>
  <c r="AJ227" i="10"/>
  <c r="AJ42" i="10"/>
  <c r="AM42" i="10"/>
  <c r="AF42" i="10"/>
  <c r="AI42" i="10"/>
  <c r="AG42" i="10"/>
  <c r="AF107" i="10"/>
  <c r="AG107" i="10"/>
  <c r="AI107" i="10"/>
  <c r="AJ107" i="10"/>
  <c r="AM107" i="10"/>
  <c r="AI398" i="10"/>
  <c r="AJ398" i="10"/>
  <c r="AM398" i="10"/>
  <c r="AF398" i="10"/>
  <c r="AG398" i="10"/>
  <c r="AI123" i="10"/>
  <c r="AF123" i="10"/>
  <c r="AG123" i="10"/>
  <c r="AJ123" i="10"/>
  <c r="AM123" i="10"/>
  <c r="AI254" i="10"/>
  <c r="AG539" i="10"/>
  <c r="AF310" i="10"/>
  <c r="AI310" i="10"/>
  <c r="AF242" i="10"/>
  <c r="AJ242" i="10"/>
  <c r="AF328" i="10"/>
  <c r="AI328" i="10"/>
  <c r="AF339" i="10"/>
  <c r="AI339" i="10"/>
  <c r="AF440" i="10"/>
  <c r="AM440" i="10"/>
  <c r="AI480" i="10"/>
  <c r="AG426" i="10"/>
  <c r="AF426" i="10"/>
  <c r="AM426" i="10"/>
  <c r="AJ559" i="10"/>
  <c r="AM559" i="10"/>
  <c r="AF559" i="10"/>
  <c r="AG559" i="10"/>
  <c r="AI559" i="10"/>
  <c r="AM170" i="10"/>
  <c r="AG170" i="10"/>
  <c r="AI170" i="10"/>
  <c r="AJ170" i="10"/>
  <c r="AF170" i="10"/>
  <c r="AM193" i="10"/>
  <c r="AG193" i="10"/>
  <c r="AI193" i="10"/>
  <c r="AJ193" i="10"/>
  <c r="AF193" i="10"/>
  <c r="AG314" i="10"/>
  <c r="AI314" i="10"/>
  <c r="AJ314" i="10"/>
  <c r="AF314" i="10"/>
  <c r="AM314" i="10"/>
  <c r="AM342" i="10"/>
  <c r="AF342" i="10"/>
  <c r="AG342" i="10"/>
  <c r="AI342" i="10"/>
  <c r="AJ342" i="10"/>
  <c r="AF548" i="10"/>
  <c r="AJ548" i="10"/>
  <c r="AM548" i="10"/>
  <c r="AI548" i="10"/>
  <c r="AG548" i="10"/>
  <c r="AF594" i="10"/>
  <c r="AG594" i="10"/>
  <c r="AI594" i="10"/>
  <c r="AJ594" i="10"/>
  <c r="AM594" i="10"/>
  <c r="AJ219" i="10"/>
  <c r="AM219" i="10"/>
  <c r="AF219" i="10"/>
  <c r="AG219" i="10"/>
  <c r="AI219" i="10"/>
  <c r="AM313" i="10"/>
  <c r="AF313" i="10"/>
  <c r="AG313" i="10"/>
  <c r="AI313" i="10"/>
  <c r="AJ313" i="10"/>
  <c r="AF391" i="10"/>
  <c r="AM391" i="10"/>
  <c r="AG391" i="10"/>
  <c r="AI391" i="10"/>
  <c r="AJ391" i="10"/>
  <c r="AF429" i="10"/>
  <c r="AG429" i="10"/>
  <c r="AI429" i="10"/>
  <c r="AM429" i="10"/>
  <c r="AJ429" i="10"/>
  <c r="AF490" i="10"/>
  <c r="AG490" i="10"/>
  <c r="AJ490" i="10"/>
  <c r="AI490" i="10"/>
  <c r="AM490" i="10"/>
  <c r="AF483" i="10"/>
  <c r="AJ483" i="10"/>
  <c r="AM483" i="10"/>
  <c r="AG483" i="10"/>
  <c r="AI483" i="10"/>
  <c r="AF463" i="10"/>
  <c r="AJ463" i="10"/>
  <c r="AM463" i="10"/>
  <c r="AG463" i="10"/>
  <c r="AI463" i="10"/>
  <c r="AG194" i="10"/>
  <c r="AJ194" i="10"/>
  <c r="AM194" i="10"/>
  <c r="AF194" i="10"/>
  <c r="AI194" i="10"/>
  <c r="AM174" i="10"/>
  <c r="AG174" i="10"/>
  <c r="AI174" i="10"/>
  <c r="AJ174" i="10"/>
  <c r="AF174" i="10"/>
  <c r="AG331" i="10"/>
  <c r="AI331" i="10"/>
  <c r="AJ331" i="10"/>
  <c r="AF331" i="10"/>
  <c r="AM331" i="10"/>
  <c r="AM362" i="10"/>
  <c r="AF362" i="10"/>
  <c r="AG362" i="10"/>
  <c r="AI362" i="10"/>
  <c r="AJ362" i="10"/>
  <c r="AM367" i="10"/>
  <c r="AG367" i="10"/>
  <c r="AI367" i="10"/>
  <c r="AF367" i="10"/>
  <c r="AJ367" i="10"/>
  <c r="AF371" i="10"/>
  <c r="AG371" i="10"/>
  <c r="AJ371" i="10"/>
  <c r="AM371" i="10"/>
  <c r="AI371" i="10"/>
  <c r="AF502" i="10"/>
  <c r="AJ502" i="10"/>
  <c r="AM502" i="10"/>
  <c r="AG502" i="10"/>
  <c r="AI502" i="10"/>
  <c r="AF599" i="10"/>
  <c r="AG599" i="10"/>
  <c r="AI599" i="10"/>
  <c r="AJ599" i="10"/>
  <c r="AM599" i="10"/>
  <c r="AG217" i="10"/>
  <c r="AJ217" i="10"/>
  <c r="AM217" i="10"/>
  <c r="AI217" i="10"/>
  <c r="AF217" i="10"/>
  <c r="AJ181" i="10"/>
  <c r="AM181" i="10"/>
  <c r="AF181" i="10"/>
  <c r="AG181" i="10"/>
  <c r="AI181" i="10"/>
  <c r="AF295" i="10"/>
  <c r="AG295" i="10"/>
  <c r="AI295" i="10"/>
  <c r="AJ295" i="10"/>
  <c r="AM295" i="10"/>
  <c r="AG373" i="10"/>
  <c r="AI373" i="10"/>
  <c r="AM373" i="10"/>
  <c r="AF373" i="10"/>
  <c r="AJ373" i="10"/>
  <c r="AF451" i="10"/>
  <c r="AJ451" i="10"/>
  <c r="AM451" i="10"/>
  <c r="AI451" i="10"/>
  <c r="AG451" i="10"/>
  <c r="AF67" i="10"/>
  <c r="AG67" i="10"/>
  <c r="AI67" i="10"/>
  <c r="AJ67" i="10"/>
  <c r="AM67" i="10"/>
  <c r="AF444" i="10"/>
  <c r="AJ444" i="10"/>
  <c r="AM444" i="10"/>
  <c r="AG444" i="10"/>
  <c r="AI444" i="10"/>
  <c r="AF604" i="10"/>
  <c r="AG604" i="10"/>
  <c r="AI604" i="10"/>
  <c r="AJ604" i="10"/>
  <c r="AM604" i="10"/>
  <c r="AM216" i="10"/>
  <c r="AG216" i="10"/>
  <c r="AI216" i="10"/>
  <c r="AJ216" i="10"/>
  <c r="AF216" i="10"/>
  <c r="AG171" i="10"/>
  <c r="AJ171" i="10"/>
  <c r="AM171" i="10"/>
  <c r="AF171" i="10"/>
  <c r="AI171" i="10"/>
  <c r="AJ188" i="10"/>
  <c r="AM188" i="10"/>
  <c r="AF188" i="10"/>
  <c r="AG188" i="10"/>
  <c r="AI188" i="10"/>
  <c r="AM229" i="10"/>
  <c r="AG229" i="10"/>
  <c r="AI229" i="10"/>
  <c r="AJ229" i="10"/>
  <c r="AF229" i="10"/>
  <c r="AJ239" i="10"/>
  <c r="AM239" i="10"/>
  <c r="AF239" i="10"/>
  <c r="AG239" i="10"/>
  <c r="AI239" i="10"/>
  <c r="AM349" i="10"/>
  <c r="AF349" i="10"/>
  <c r="AG349" i="10"/>
  <c r="AI349" i="10"/>
  <c r="AJ349" i="10"/>
  <c r="AM330" i="10"/>
  <c r="AF330" i="10"/>
  <c r="AG330" i="10"/>
  <c r="AI330" i="10"/>
  <c r="AJ330" i="10"/>
  <c r="AG394" i="10"/>
  <c r="AI394" i="10"/>
  <c r="AJ394" i="10"/>
  <c r="AM394" i="10"/>
  <c r="AF394" i="10"/>
  <c r="AM182" i="10"/>
  <c r="AG182" i="10"/>
  <c r="AI182" i="10"/>
  <c r="AJ182" i="10"/>
  <c r="AF182" i="10"/>
  <c r="AF134" i="10"/>
  <c r="AI134" i="10"/>
  <c r="AJ134" i="10"/>
  <c r="AM134" i="10"/>
  <c r="AG134" i="10"/>
  <c r="AF78" i="10"/>
  <c r="AG78" i="10"/>
  <c r="AI78" i="10"/>
  <c r="AJ78" i="10"/>
  <c r="AM78" i="10"/>
  <c r="AG179" i="10"/>
  <c r="AJ179" i="10"/>
  <c r="AM179" i="10"/>
  <c r="AF179" i="10"/>
  <c r="AI179" i="10"/>
  <c r="AF147" i="10"/>
  <c r="AJ147" i="10"/>
  <c r="AM147" i="10"/>
  <c r="AG147" i="10"/>
  <c r="AI147" i="10"/>
  <c r="AM189" i="10"/>
  <c r="AG189" i="10"/>
  <c r="AI189" i="10"/>
  <c r="AJ189" i="10"/>
  <c r="AF189" i="10"/>
  <c r="AM336" i="10"/>
  <c r="AF336" i="10"/>
  <c r="AG336" i="10"/>
  <c r="AI336" i="10"/>
  <c r="AJ336" i="10"/>
  <c r="AJ173" i="10"/>
  <c r="AM173" i="10"/>
  <c r="AF173" i="10"/>
  <c r="AG173" i="10"/>
  <c r="AI173" i="10"/>
  <c r="AG226" i="10"/>
  <c r="AJ226" i="10"/>
  <c r="AM226" i="10"/>
  <c r="AI226" i="10"/>
  <c r="AF226" i="10"/>
  <c r="AF85" i="10"/>
  <c r="AG85" i="10"/>
  <c r="AI85" i="10"/>
  <c r="AJ85" i="10"/>
  <c r="AM85" i="10"/>
  <c r="AG184" i="10"/>
  <c r="AJ184" i="10"/>
  <c r="AM184" i="10"/>
  <c r="AF184" i="10"/>
  <c r="AI184" i="10"/>
  <c r="AJ169" i="10"/>
  <c r="AM169" i="10"/>
  <c r="AF169" i="10"/>
  <c r="AG169" i="10"/>
  <c r="AI169" i="10"/>
  <c r="AJ192" i="10"/>
  <c r="AM192" i="10"/>
  <c r="AF192" i="10"/>
  <c r="AG192" i="10"/>
  <c r="AI192" i="10"/>
  <c r="AI152" i="10"/>
  <c r="AM152" i="10"/>
  <c r="AF152" i="10"/>
  <c r="AG152" i="10"/>
  <c r="AJ152" i="10"/>
  <c r="AM222" i="10"/>
  <c r="AG222" i="10"/>
  <c r="AI222" i="10"/>
  <c r="AJ222" i="10"/>
  <c r="AF222" i="10"/>
  <c r="AJ546" i="10"/>
  <c r="AF546" i="10"/>
  <c r="AG546" i="10"/>
  <c r="AI546" i="10"/>
  <c r="AM546" i="10"/>
  <c r="AM603" i="10"/>
  <c r="AF603" i="10"/>
  <c r="AG603" i="10"/>
  <c r="AI603" i="10"/>
  <c r="AJ603" i="10"/>
  <c r="AJ607" i="10"/>
  <c r="AM607" i="10"/>
  <c r="AF607" i="10"/>
  <c r="AG607" i="10"/>
  <c r="AI607" i="10"/>
  <c r="AM2" i="10"/>
  <c r="AF2" i="10"/>
  <c r="AG2" i="10"/>
  <c r="AI2" i="10"/>
  <c r="AJ2" i="10"/>
  <c r="AI79" i="10"/>
  <c r="AJ79" i="10"/>
  <c r="AM79" i="10"/>
  <c r="AG79" i="10"/>
  <c r="AF79" i="10"/>
  <c r="AF19" i="10"/>
  <c r="AG19" i="10"/>
  <c r="AI19" i="10"/>
  <c r="AJ19" i="10"/>
  <c r="AM19" i="10"/>
  <c r="AJ361" i="10"/>
  <c r="AM361" i="10"/>
  <c r="AF361" i="10"/>
  <c r="AI361" i="10"/>
  <c r="AG361" i="10"/>
  <c r="AF299" i="10"/>
  <c r="AI299" i="10"/>
  <c r="AJ299" i="10"/>
  <c r="AM299" i="10"/>
  <c r="AG299" i="10"/>
  <c r="AF418" i="10"/>
  <c r="AG418" i="10"/>
  <c r="AI418" i="10"/>
  <c r="AM418" i="10"/>
  <c r="AJ418" i="10"/>
  <c r="AG549" i="10"/>
  <c r="AI549" i="10"/>
  <c r="AM549" i="10"/>
  <c r="AF549" i="10"/>
  <c r="AJ549" i="10"/>
  <c r="AF509" i="10"/>
  <c r="AG509" i="10"/>
  <c r="AJ509" i="10"/>
  <c r="AI509" i="10"/>
  <c r="AM509" i="10"/>
  <c r="AM608" i="10"/>
  <c r="AF608" i="10"/>
  <c r="AG608" i="10"/>
  <c r="AI608" i="10"/>
  <c r="AJ608" i="10"/>
  <c r="AJ611" i="10"/>
  <c r="AI611" i="10"/>
  <c r="AM611" i="10"/>
  <c r="AF611" i="10"/>
  <c r="AG611" i="10"/>
  <c r="AF461" i="10"/>
  <c r="AG461" i="10"/>
  <c r="AJ461" i="10"/>
  <c r="AM461" i="10"/>
  <c r="AI461" i="10"/>
  <c r="AI68" i="10"/>
  <c r="AJ68" i="10"/>
  <c r="AM68" i="10"/>
  <c r="AG68" i="10"/>
  <c r="AF68" i="10"/>
  <c r="AG305" i="10"/>
  <c r="AI305" i="10"/>
  <c r="AJ305" i="10"/>
  <c r="AF305" i="10"/>
  <c r="AM305" i="10"/>
  <c r="AJ384" i="10"/>
  <c r="AI384" i="10"/>
  <c r="AF384" i="10"/>
  <c r="AG384" i="10"/>
  <c r="AM384" i="10"/>
  <c r="AJ570" i="10"/>
  <c r="AF570" i="10"/>
  <c r="AG570" i="10"/>
  <c r="AI570" i="10"/>
  <c r="AM570" i="10"/>
  <c r="AF538" i="10"/>
  <c r="AJ538" i="10"/>
  <c r="AM538" i="10"/>
  <c r="AG538" i="10"/>
  <c r="AI538" i="10"/>
  <c r="AG600" i="10"/>
  <c r="AI600" i="10"/>
  <c r="AJ600" i="10"/>
  <c r="AM600" i="10"/>
  <c r="AF600" i="10"/>
  <c r="AM65" i="10"/>
  <c r="AF65" i="10"/>
  <c r="AG65" i="10"/>
  <c r="AJ65" i="10"/>
  <c r="AI65" i="10"/>
  <c r="AI86" i="10"/>
  <c r="AJ86" i="10"/>
  <c r="AM86" i="10"/>
  <c r="AG86" i="10"/>
  <c r="AF86" i="10"/>
  <c r="AF11" i="10"/>
  <c r="AG11" i="10"/>
  <c r="AI11" i="10"/>
  <c r="AJ11" i="10"/>
  <c r="AM11" i="10"/>
  <c r="AJ158" i="10"/>
  <c r="AM158" i="10"/>
  <c r="AF158" i="10"/>
  <c r="AG158" i="10"/>
  <c r="AI158" i="10"/>
  <c r="AJ311" i="10"/>
  <c r="AM311" i="10"/>
  <c r="AF311" i="10"/>
  <c r="AG311" i="10"/>
  <c r="AI311" i="10"/>
  <c r="AF397" i="10"/>
  <c r="AG397" i="10"/>
  <c r="AJ397" i="10"/>
  <c r="AM397" i="10"/>
  <c r="AI397" i="10"/>
  <c r="AG580" i="10"/>
  <c r="AI580" i="10"/>
  <c r="AJ580" i="10"/>
  <c r="AF580" i="10"/>
  <c r="AM580" i="10"/>
  <c r="AG605" i="10"/>
  <c r="AI605" i="10"/>
  <c r="AJ605" i="10"/>
  <c r="AF605" i="10"/>
  <c r="AM605" i="10"/>
  <c r="AJ353" i="10"/>
  <c r="AM353" i="10"/>
  <c r="AF353" i="10"/>
  <c r="AI353" i="10"/>
  <c r="AG353" i="10"/>
  <c r="AM74" i="10"/>
  <c r="AF74" i="10"/>
  <c r="AG74" i="10"/>
  <c r="AJ74" i="10"/>
  <c r="AI74" i="10"/>
  <c r="AI100" i="10"/>
  <c r="AJ100" i="10"/>
  <c r="AM100" i="10"/>
  <c r="AG100" i="10"/>
  <c r="AF100" i="10"/>
  <c r="AG164" i="10"/>
  <c r="AJ164" i="10"/>
  <c r="AM164" i="10"/>
  <c r="AF164" i="10"/>
  <c r="AI164" i="10"/>
  <c r="AG190" i="10"/>
  <c r="AJ190" i="10"/>
  <c r="AM190" i="10"/>
  <c r="AF190" i="10"/>
  <c r="AI190" i="10"/>
  <c r="AF248" i="10"/>
  <c r="AG248" i="10"/>
  <c r="AJ248" i="10"/>
  <c r="AI248" i="10"/>
  <c r="AM248" i="10"/>
  <c r="AF259" i="10"/>
  <c r="AJ259" i="10"/>
  <c r="AM259" i="10"/>
  <c r="AI259" i="10"/>
  <c r="AG259" i="10"/>
  <c r="AJ317" i="10"/>
  <c r="AM317" i="10"/>
  <c r="AF317" i="10"/>
  <c r="AG317" i="10"/>
  <c r="AI317" i="10"/>
  <c r="AG364" i="10"/>
  <c r="AI364" i="10"/>
  <c r="AJ364" i="10"/>
  <c r="AM364" i="10"/>
  <c r="AF364" i="10"/>
  <c r="AI410" i="10"/>
  <c r="AF410" i="10"/>
  <c r="AG410" i="10"/>
  <c r="AJ410" i="10"/>
  <c r="AM410" i="10"/>
  <c r="AM558" i="10"/>
  <c r="AG558" i="10"/>
  <c r="AF558" i="10"/>
  <c r="AI558" i="10"/>
  <c r="AJ558" i="10"/>
  <c r="AJ562" i="10"/>
  <c r="AF562" i="10"/>
  <c r="AG562" i="10"/>
  <c r="AI562" i="10"/>
  <c r="AM562" i="10"/>
  <c r="AJ557" i="10"/>
  <c r="AM557" i="10"/>
  <c r="AI557" i="10"/>
  <c r="AF557" i="10"/>
  <c r="AG557" i="10"/>
  <c r="AM81" i="10"/>
  <c r="AF81" i="10"/>
  <c r="AG81" i="10"/>
  <c r="AJ81" i="10"/>
  <c r="AI81" i="10"/>
  <c r="AF25" i="10"/>
  <c r="AG25" i="10"/>
  <c r="AI25" i="10"/>
  <c r="AJ25" i="10"/>
  <c r="AM25" i="10"/>
  <c r="AJ329" i="10"/>
  <c r="AM329" i="10"/>
  <c r="AF329" i="10"/>
  <c r="AG329" i="10"/>
  <c r="AI329" i="10"/>
  <c r="AF243" i="10"/>
  <c r="AG243" i="10"/>
  <c r="AI243" i="10"/>
  <c r="AJ243" i="10"/>
  <c r="AM243" i="10"/>
  <c r="AJ366" i="10"/>
  <c r="AM366" i="10"/>
  <c r="AF366" i="10"/>
  <c r="AI366" i="10"/>
  <c r="AG366" i="10"/>
  <c r="AM320" i="10"/>
  <c r="AF320" i="10"/>
  <c r="AG320" i="10"/>
  <c r="AI320" i="10"/>
  <c r="AJ320" i="10"/>
  <c r="AG338" i="10"/>
  <c r="AI338" i="10"/>
  <c r="AJ338" i="10"/>
  <c r="AF338" i="10"/>
  <c r="AM338" i="10"/>
  <c r="AJ228" i="10"/>
  <c r="AM228" i="10"/>
  <c r="AF228" i="10"/>
  <c r="AG228" i="10"/>
  <c r="AI228" i="10"/>
  <c r="AF283" i="10"/>
  <c r="AG283" i="10"/>
  <c r="AI283" i="10"/>
  <c r="AM283" i="10"/>
  <c r="AJ283" i="10"/>
  <c r="AM281" i="10"/>
  <c r="AF281" i="10"/>
  <c r="AG281" i="10"/>
  <c r="AI281" i="10"/>
  <c r="AJ281" i="10"/>
  <c r="AG383" i="10"/>
  <c r="AI383" i="10"/>
  <c r="AJ383" i="10"/>
  <c r="AM383" i="10"/>
  <c r="AF383" i="10"/>
  <c r="AI416" i="10"/>
  <c r="AF416" i="10"/>
  <c r="AG416" i="10"/>
  <c r="AJ416" i="10"/>
  <c r="AM416" i="10"/>
  <c r="AF524" i="10"/>
  <c r="AJ524" i="10"/>
  <c r="AM524" i="10"/>
  <c r="AG524" i="10"/>
  <c r="AI524" i="10"/>
  <c r="AM578" i="10"/>
  <c r="AF578" i="10"/>
  <c r="AG578" i="10"/>
  <c r="AI578" i="10"/>
  <c r="AJ578" i="10"/>
  <c r="AF474" i="10"/>
  <c r="AJ474" i="10"/>
  <c r="AM474" i="10"/>
  <c r="AG474" i="10"/>
  <c r="AI474" i="10"/>
  <c r="AJ582" i="10"/>
  <c r="AI582" i="10"/>
  <c r="AM582" i="10"/>
  <c r="AF582" i="10"/>
  <c r="AG582" i="10"/>
  <c r="AG588" i="10"/>
  <c r="AI588" i="10"/>
  <c r="AJ588" i="10"/>
  <c r="AM588" i="10"/>
  <c r="AF588" i="10"/>
  <c r="AG610" i="10"/>
  <c r="AI610" i="10"/>
  <c r="AF610" i="10"/>
  <c r="AJ610" i="10"/>
  <c r="AM610" i="10"/>
  <c r="AF609" i="10"/>
  <c r="AG609" i="10"/>
  <c r="AI609" i="10"/>
  <c r="AJ609" i="10"/>
  <c r="AM609" i="10"/>
  <c r="AM163" i="10"/>
  <c r="AF163" i="10"/>
  <c r="AG163" i="10"/>
  <c r="AI163" i="10"/>
  <c r="AJ163" i="10"/>
  <c r="AI109" i="10"/>
  <c r="AJ109" i="10"/>
  <c r="AM109" i="10"/>
  <c r="AG109" i="10"/>
  <c r="AF109" i="10"/>
  <c r="AM88" i="10"/>
  <c r="AF88" i="10"/>
  <c r="AG88" i="10"/>
  <c r="AJ88" i="10"/>
  <c r="AI88" i="10"/>
  <c r="AI116" i="10"/>
  <c r="AJ116" i="10"/>
  <c r="AM116" i="10"/>
  <c r="AG116" i="10"/>
  <c r="AF116" i="10"/>
  <c r="AJ334" i="10"/>
  <c r="AM334" i="10"/>
  <c r="AF334" i="10"/>
  <c r="AG334" i="10"/>
  <c r="AI334" i="10"/>
  <c r="AG351" i="10"/>
  <c r="AI351" i="10"/>
  <c r="AJ351" i="10"/>
  <c r="AF351" i="10"/>
  <c r="AM351" i="10"/>
  <c r="AM585" i="10"/>
  <c r="AF585" i="10"/>
  <c r="AG585" i="10"/>
  <c r="AI585" i="10"/>
  <c r="AJ585" i="10"/>
  <c r="AJ589" i="10"/>
  <c r="AM589" i="10"/>
  <c r="AF589" i="10"/>
  <c r="AG589" i="10"/>
  <c r="AI589" i="10"/>
  <c r="AF472" i="10"/>
  <c r="AG472" i="10"/>
  <c r="AJ472" i="10"/>
  <c r="AM472" i="10"/>
  <c r="AI472" i="10"/>
  <c r="AF579" i="10"/>
  <c r="AG579" i="10"/>
  <c r="AI579" i="10"/>
  <c r="AJ579" i="10"/>
  <c r="AM579" i="10"/>
  <c r="AM101" i="10"/>
  <c r="AF101" i="10"/>
  <c r="AG101" i="10"/>
  <c r="AJ101" i="10"/>
  <c r="AI101" i="10"/>
  <c r="AF137" i="10"/>
  <c r="AG137" i="10"/>
  <c r="AJ137" i="10"/>
  <c r="AI137" i="10"/>
  <c r="AM137" i="10"/>
  <c r="AF15" i="10"/>
  <c r="AG15" i="10"/>
  <c r="AI15" i="10"/>
  <c r="AJ15" i="10"/>
  <c r="AM15" i="10"/>
  <c r="AF91" i="10"/>
  <c r="AG91" i="10"/>
  <c r="AI91" i="10"/>
  <c r="AJ91" i="10"/>
  <c r="AM91" i="10"/>
  <c r="AF149" i="10"/>
  <c r="AG149" i="10"/>
  <c r="AJ149" i="10"/>
  <c r="AI149" i="10"/>
  <c r="AM149" i="10"/>
  <c r="AG238" i="10"/>
  <c r="AI238" i="10"/>
  <c r="AJ238" i="10"/>
  <c r="AF238" i="10"/>
  <c r="AM238" i="10"/>
  <c r="AJ340" i="10"/>
  <c r="AM340" i="10"/>
  <c r="AF340" i="10"/>
  <c r="AG340" i="10"/>
  <c r="AI340" i="10"/>
  <c r="AJ213" i="10"/>
  <c r="AM213" i="10"/>
  <c r="AF213" i="10"/>
  <c r="AG213" i="10"/>
  <c r="AI213" i="10"/>
  <c r="AM355" i="10"/>
  <c r="AF355" i="10"/>
  <c r="AG355" i="10"/>
  <c r="AI355" i="10"/>
  <c r="AJ355" i="10"/>
  <c r="AM302" i="10"/>
  <c r="AF302" i="10"/>
  <c r="AG302" i="10"/>
  <c r="AI302" i="10"/>
  <c r="AJ302" i="10"/>
  <c r="AG324" i="10"/>
  <c r="AI324" i="10"/>
  <c r="AJ324" i="10"/>
  <c r="AF324" i="10"/>
  <c r="AM324" i="10"/>
  <c r="AG368" i="10"/>
  <c r="AJ368" i="10"/>
  <c r="AI368" i="10"/>
  <c r="AM368" i="10"/>
  <c r="AF368" i="10"/>
  <c r="AF536" i="10"/>
  <c r="AJ536" i="10"/>
  <c r="AG536" i="10"/>
  <c r="AI536" i="10"/>
  <c r="AM536" i="10"/>
  <c r="AF448" i="10"/>
  <c r="AG448" i="10"/>
  <c r="AJ448" i="10"/>
  <c r="AI448" i="10"/>
  <c r="AM448" i="10"/>
  <c r="AF532" i="10"/>
  <c r="AG532" i="10"/>
  <c r="AJ532" i="10"/>
  <c r="AI532" i="10"/>
  <c r="AM532" i="10"/>
  <c r="AM593" i="10"/>
  <c r="AF593" i="10"/>
  <c r="AG593" i="10"/>
  <c r="AI593" i="10"/>
  <c r="AJ593" i="10"/>
  <c r="AF478" i="10"/>
  <c r="AG478" i="10"/>
  <c r="AJ478" i="10"/>
  <c r="AI478" i="10"/>
  <c r="AM478" i="10"/>
  <c r="AJ597" i="10"/>
  <c r="AM597" i="10"/>
  <c r="AI597" i="10"/>
  <c r="AF597" i="10"/>
  <c r="AG597" i="10"/>
  <c r="AF555" i="10"/>
  <c r="AJ555" i="10"/>
  <c r="AI555" i="10"/>
  <c r="AM555" i="10"/>
  <c r="AG555" i="10"/>
  <c r="AG595" i="10"/>
  <c r="AI595" i="10"/>
  <c r="AJ595" i="10"/>
  <c r="AM595" i="10"/>
  <c r="AF595" i="10"/>
  <c r="AF587" i="10"/>
  <c r="AG587" i="10"/>
  <c r="AI587" i="10"/>
  <c r="AJ587" i="10"/>
  <c r="AM587" i="10"/>
  <c r="AF114" i="10"/>
  <c r="AG114" i="10"/>
  <c r="AI114" i="10"/>
  <c r="AJ114" i="10"/>
  <c r="AM114" i="10"/>
  <c r="AI135" i="10"/>
  <c r="AM135" i="10"/>
  <c r="AG135" i="10"/>
  <c r="AF135" i="10"/>
  <c r="AJ135" i="10"/>
  <c r="AF108" i="10"/>
  <c r="AG108" i="10"/>
  <c r="AI108" i="10"/>
  <c r="AJ108" i="10"/>
  <c r="AM108" i="10"/>
  <c r="AI60" i="10"/>
  <c r="AJ60" i="10"/>
  <c r="AM60" i="10"/>
  <c r="AG60" i="10"/>
  <c r="AF60" i="10"/>
  <c r="AI148" i="10"/>
  <c r="AM148" i="10"/>
  <c r="AG148" i="10"/>
  <c r="AF148" i="10"/>
  <c r="AJ148" i="10"/>
  <c r="AF235" i="10"/>
  <c r="AG235" i="10"/>
  <c r="AM235" i="10"/>
  <c r="AI235" i="10"/>
  <c r="AJ235" i="10"/>
  <c r="AJ348" i="10"/>
  <c r="AM348" i="10"/>
  <c r="AF348" i="10"/>
  <c r="AG348" i="10"/>
  <c r="AI348" i="10"/>
  <c r="AG343" i="10"/>
  <c r="AI343" i="10"/>
  <c r="AJ343" i="10"/>
  <c r="AF343" i="10"/>
  <c r="AM343" i="10"/>
  <c r="AF382" i="10"/>
  <c r="AJ382" i="10"/>
  <c r="AM382" i="10"/>
  <c r="AG382" i="10"/>
  <c r="AI382" i="10"/>
  <c r="AJ550" i="10"/>
  <c r="AF550" i="10"/>
  <c r="AG550" i="10"/>
  <c r="AI550" i="10"/>
  <c r="AM550" i="10"/>
  <c r="AM598" i="10"/>
  <c r="AF598" i="10"/>
  <c r="AG598" i="10"/>
  <c r="AI598" i="10"/>
  <c r="AJ598" i="10"/>
  <c r="AJ602" i="10"/>
  <c r="AM602" i="10"/>
  <c r="AI602" i="10"/>
  <c r="AF602" i="10"/>
  <c r="AG602" i="10"/>
  <c r="AM564" i="10"/>
  <c r="AG564" i="10"/>
  <c r="AI564" i="10"/>
  <c r="AF564" i="10"/>
  <c r="AJ564" i="10"/>
  <c r="BG6" i="10" l="1"/>
  <c r="BG7" i="10"/>
  <c r="BG8" i="10"/>
  <c r="BG9" i="10"/>
  <c r="BG20" i="10"/>
  <c r="BG21" i="10"/>
  <c r="BG26" i="10"/>
  <c r="BG27" i="10"/>
  <c r="BG28" i="10"/>
  <c r="BG34" i="10"/>
  <c r="BG36" i="10"/>
  <c r="BG40" i="10"/>
  <c r="BG43" i="10"/>
  <c r="BG45" i="10"/>
  <c r="BG47" i="10"/>
  <c r="BG48" i="10"/>
  <c r="BG49" i="10"/>
  <c r="BG52" i="10"/>
  <c r="BG61" i="10"/>
  <c r="BG62" i="10"/>
  <c r="BG63" i="10"/>
  <c r="BG64" i="10"/>
  <c r="BG69" i="10"/>
  <c r="BG73" i="10"/>
  <c r="BG76" i="10"/>
  <c r="BG77" i="10"/>
  <c r="BG80" i="10"/>
  <c r="BG83" i="10"/>
  <c r="BG84" i="10"/>
  <c r="BG92" i="10"/>
  <c r="BG93" i="10"/>
  <c r="BG94" i="10"/>
  <c r="BG95" i="10"/>
  <c r="BG96" i="10"/>
  <c r="BG97" i="10"/>
  <c r="BG98" i="10"/>
  <c r="BG102" i="10"/>
  <c r="BG112" i="10"/>
  <c r="BG113" i="10"/>
  <c r="BG115" i="10"/>
  <c r="BG117" i="10"/>
  <c r="BG124" i="10"/>
  <c r="BG125" i="10"/>
  <c r="BG126" i="10"/>
  <c r="BG128" i="10"/>
  <c r="BG129" i="10"/>
  <c r="BG130" i="10"/>
  <c r="BG131" i="10"/>
  <c r="BG132" i="10"/>
  <c r="BG133" i="10"/>
  <c r="BG136" i="10"/>
  <c r="BG138" i="10"/>
  <c r="BG139" i="10"/>
  <c r="BG141" i="10"/>
  <c r="BG142" i="10"/>
  <c r="BG143" i="10"/>
  <c r="BG144" i="10"/>
  <c r="BG145" i="10"/>
  <c r="BG146" i="10"/>
  <c r="BG154" i="10"/>
  <c r="BG155" i="10"/>
  <c r="BG156" i="10"/>
  <c r="BG157" i="10"/>
  <c r="BG159" i="10"/>
  <c r="BG160" i="10"/>
  <c r="BG161" i="10"/>
  <c r="BG162" i="10"/>
  <c r="BG165" i="10"/>
  <c r="BG166" i="10"/>
  <c r="BG168" i="10"/>
  <c r="BG175" i="10"/>
  <c r="BG176" i="10"/>
  <c r="BG177" i="10"/>
  <c r="BG178" i="10"/>
  <c r="BG183" i="10"/>
  <c r="BG186" i="10"/>
  <c r="BG195" i="10"/>
  <c r="BG196" i="10"/>
  <c r="BG220" i="10"/>
  <c r="BG223" i="10"/>
  <c r="BG224" i="10"/>
  <c r="BG225" i="10"/>
  <c r="BG230" i="10"/>
  <c r="BG231" i="10"/>
  <c r="BG237" i="10"/>
  <c r="BG232" i="10"/>
  <c r="BG233" i="10"/>
  <c r="BG240" i="10"/>
  <c r="BG241" i="10"/>
  <c r="BG245" i="10"/>
  <c r="BG246" i="10"/>
  <c r="BG250" i="10"/>
  <c r="BG258" i="10"/>
  <c r="BG260" i="10"/>
  <c r="BG261" i="10"/>
  <c r="BG264" i="10"/>
  <c r="BG266" i="10"/>
  <c r="BG269" i="10"/>
  <c r="BG271" i="10"/>
  <c r="BG272" i="10"/>
  <c r="BG273" i="10"/>
  <c r="BG275" i="10"/>
  <c r="BG278" i="10"/>
  <c r="BG286" i="10"/>
  <c r="BG289" i="10"/>
  <c r="BG290" i="10"/>
  <c r="BG306" i="10"/>
  <c r="BG303" i="10"/>
  <c r="BG304" i="10"/>
  <c r="BG312" i="10"/>
  <c r="BG315" i="10"/>
  <c r="BG319" i="10"/>
  <c r="BG321" i="10"/>
  <c r="BG322" i="10"/>
  <c r="BG323" i="10"/>
  <c r="BG325" i="10"/>
  <c r="BG332" i="10"/>
  <c r="BG337" i="10"/>
  <c r="BG341" i="10"/>
  <c r="BG344" i="10"/>
  <c r="BG345" i="10"/>
  <c r="BG350" i="10"/>
  <c r="BG354" i="10"/>
  <c r="BG356" i="10"/>
  <c r="BG357" i="10"/>
  <c r="BG358" i="10"/>
  <c r="BG359" i="10"/>
  <c r="BG360" i="10"/>
  <c r="BG370" i="10"/>
  <c r="BG372" i="10"/>
  <c r="BG376" i="10"/>
  <c r="BG377" i="10"/>
  <c r="BG378" i="10"/>
  <c r="BG379" i="10"/>
  <c r="BG381" i="10"/>
  <c r="BG385" i="10"/>
  <c r="BG386" i="10"/>
  <c r="BG392" i="10"/>
  <c r="BG393" i="10"/>
  <c r="BG399" i="10"/>
  <c r="BG400" i="10"/>
  <c r="BG401" i="10"/>
  <c r="BG402" i="10"/>
  <c r="BG403" i="10"/>
  <c r="BG404" i="10"/>
  <c r="BG405" i="10"/>
  <c r="BG407" i="10"/>
  <c r="BG409" i="10"/>
  <c r="BG412" i="10"/>
  <c r="BG415" i="10"/>
  <c r="BG419" i="10"/>
  <c r="BG425" i="10"/>
  <c r="BG430" i="10"/>
  <c r="BG432" i="10"/>
  <c r="BG434" i="10"/>
  <c r="BG435" i="10"/>
  <c r="BG436" i="10"/>
  <c r="BG437" i="10"/>
  <c r="BG441" i="10"/>
  <c r="BG445" i="10"/>
  <c r="BG446" i="10"/>
  <c r="BG447" i="10"/>
  <c r="BG450" i="10"/>
  <c r="BG452" i="10"/>
  <c r="BG453" i="10"/>
  <c r="BG454" i="10"/>
  <c r="BG455" i="10"/>
  <c r="BG456" i="10"/>
  <c r="BG457" i="10"/>
  <c r="BG458" i="10"/>
  <c r="BG459" i="10"/>
  <c r="BG465" i="10"/>
  <c r="BG469" i="10"/>
  <c r="BG470" i="10"/>
  <c r="BG471" i="10"/>
  <c r="BG476" i="10"/>
  <c r="BG477" i="10"/>
  <c r="BG479" i="10"/>
  <c r="BG481" i="10"/>
  <c r="BG482" i="10"/>
  <c r="BG484" i="10"/>
  <c r="BG485" i="10"/>
  <c r="BG486" i="10"/>
  <c r="BG487" i="10"/>
  <c r="BG488" i="10"/>
  <c r="BG492" i="10"/>
  <c r="BG503" i="10"/>
  <c r="BG504" i="10"/>
  <c r="BG505" i="10"/>
  <c r="BG506" i="10"/>
  <c r="BG507" i="10"/>
  <c r="BG511" i="10"/>
  <c r="BG512" i="10"/>
  <c r="BG513" i="10"/>
  <c r="BG514" i="10"/>
  <c r="BG520" i="10"/>
  <c r="BG521" i="10"/>
  <c r="BG522" i="10"/>
  <c r="BG525" i="10"/>
  <c r="BG526" i="10"/>
  <c r="BG527" i="10"/>
  <c r="BG528" i="10"/>
  <c r="BG529" i="10"/>
  <c r="BG530" i="10"/>
  <c r="BG534" i="10"/>
  <c r="BG535" i="10"/>
  <c r="BG540" i="10"/>
  <c r="BG541" i="10"/>
  <c r="BG542" i="10"/>
  <c r="BG554" i="10"/>
  <c r="BG561" i="10"/>
  <c r="BG563" i="10"/>
  <c r="BG565" i="10"/>
  <c r="BG572" i="10"/>
  <c r="BG574" i="10"/>
  <c r="BG575" i="10"/>
  <c r="BG581" i="10"/>
  <c r="BG583" i="10"/>
  <c r="BG584" i="10"/>
  <c r="BG586" i="10"/>
  <c r="BG596" i="10"/>
  <c r="BA6" i="10"/>
  <c r="BA7" i="10"/>
  <c r="BA8" i="10"/>
  <c r="BA9" i="10"/>
  <c r="BA20" i="10"/>
  <c r="BA21" i="10"/>
  <c r="BA26" i="10"/>
  <c r="BA27" i="10"/>
  <c r="BA28" i="10"/>
  <c r="BA34" i="10"/>
  <c r="BA36" i="10"/>
  <c r="BA40" i="10"/>
  <c r="BA43" i="10"/>
  <c r="BA45" i="10"/>
  <c r="BA47" i="10"/>
  <c r="BA48" i="10"/>
  <c r="BA49" i="10"/>
  <c r="BA52" i="10"/>
  <c r="BA61" i="10"/>
  <c r="BA62" i="10"/>
  <c r="BA63" i="10"/>
  <c r="BA64" i="10"/>
  <c r="BA69" i="10"/>
  <c r="BA73" i="10"/>
  <c r="BA76" i="10"/>
  <c r="BA77" i="10"/>
  <c r="BA80" i="10"/>
  <c r="BA83" i="10"/>
  <c r="BA84" i="10"/>
  <c r="BA92" i="10"/>
  <c r="BA93" i="10"/>
  <c r="BA94" i="10"/>
  <c r="BA95" i="10"/>
  <c r="BA96" i="10"/>
  <c r="BA97" i="10"/>
  <c r="BA98" i="10"/>
  <c r="BA102" i="10"/>
  <c r="BA112" i="10"/>
  <c r="BA113" i="10"/>
  <c r="BA115" i="10"/>
  <c r="BA117" i="10"/>
  <c r="BA124" i="10"/>
  <c r="BA125" i="10"/>
  <c r="BA126" i="10"/>
  <c r="BA128" i="10"/>
  <c r="BA129" i="10"/>
  <c r="BA130" i="10"/>
  <c r="BA131" i="10"/>
  <c r="BA132" i="10"/>
  <c r="BA133" i="10"/>
  <c r="BA136" i="10"/>
  <c r="BA138" i="10"/>
  <c r="BA139" i="10"/>
  <c r="BA141" i="10"/>
  <c r="BA142" i="10"/>
  <c r="BA143" i="10"/>
  <c r="BA144" i="10"/>
  <c r="BA145" i="10"/>
  <c r="BA146" i="10"/>
  <c r="BA154" i="10"/>
  <c r="BA155" i="10"/>
  <c r="BA156" i="10"/>
  <c r="BA157" i="10"/>
  <c r="BA159" i="10"/>
  <c r="BA160" i="10"/>
  <c r="BA161" i="10"/>
  <c r="BA162" i="10"/>
  <c r="BA165" i="10"/>
  <c r="BA166" i="10"/>
  <c r="BA168" i="10"/>
  <c r="BA175" i="10"/>
  <c r="BA176" i="10"/>
  <c r="BA177" i="10"/>
  <c r="BA178" i="10"/>
  <c r="BA183" i="10"/>
  <c r="BA186" i="10"/>
  <c r="BA195" i="10"/>
  <c r="BA196" i="10"/>
  <c r="BA220" i="10"/>
  <c r="BA223" i="10"/>
  <c r="BA224" i="10"/>
  <c r="BA225" i="10"/>
  <c r="BA230" i="10"/>
  <c r="BA231" i="10"/>
  <c r="BA237" i="10"/>
  <c r="BA232" i="10"/>
  <c r="BA233" i="10"/>
  <c r="BA240" i="10"/>
  <c r="BA241" i="10"/>
  <c r="BA245" i="10"/>
  <c r="BA246" i="10"/>
  <c r="BA250" i="10"/>
  <c r="BA258" i="10"/>
  <c r="BA260" i="10"/>
  <c r="BA261" i="10"/>
  <c r="BA264" i="10"/>
  <c r="BA266" i="10"/>
  <c r="BA269" i="10"/>
  <c r="BA271" i="10"/>
  <c r="BA272" i="10"/>
  <c r="BA273" i="10"/>
  <c r="BA275" i="10"/>
  <c r="BA278" i="10"/>
  <c r="BA286" i="10"/>
  <c r="BA289" i="10"/>
  <c r="BA290" i="10"/>
  <c r="BA306" i="10"/>
  <c r="BA303" i="10"/>
  <c r="BA304" i="10"/>
  <c r="BA312" i="10"/>
  <c r="BA315" i="10"/>
  <c r="BA319" i="10"/>
  <c r="BA321" i="10"/>
  <c r="BA322" i="10"/>
  <c r="BA323" i="10"/>
  <c r="BA325" i="10"/>
  <c r="BA332" i="10"/>
  <c r="BA337" i="10"/>
  <c r="BA341" i="10"/>
  <c r="BA344" i="10"/>
  <c r="BA345" i="10"/>
  <c r="BA350" i="10"/>
  <c r="BA354" i="10"/>
  <c r="BA356" i="10"/>
  <c r="BA357" i="10"/>
  <c r="BA358" i="10"/>
  <c r="BA359" i="10"/>
  <c r="BA360" i="10"/>
  <c r="BA370" i="10"/>
  <c r="BA372" i="10"/>
  <c r="BA376" i="10"/>
  <c r="BA377" i="10"/>
  <c r="BA378" i="10"/>
  <c r="BA379" i="10"/>
  <c r="BA381" i="10"/>
  <c r="BA385" i="10"/>
  <c r="BA386" i="10"/>
  <c r="BA392" i="10"/>
  <c r="BA393" i="10"/>
  <c r="BA399" i="10"/>
  <c r="BA400" i="10"/>
  <c r="BA401" i="10"/>
  <c r="BA402" i="10"/>
  <c r="BA403" i="10"/>
  <c r="BA404" i="10"/>
  <c r="BA405" i="10"/>
  <c r="BA407" i="10"/>
  <c r="BA409" i="10"/>
  <c r="BA412" i="10"/>
  <c r="BA415" i="10"/>
  <c r="BA419" i="10"/>
  <c r="BA425" i="10"/>
  <c r="BA430" i="10"/>
  <c r="BA432" i="10"/>
  <c r="BA434" i="10"/>
  <c r="BA435" i="10"/>
  <c r="BA436" i="10"/>
  <c r="BA437" i="10"/>
  <c r="BA441" i="10"/>
  <c r="BA445" i="10"/>
  <c r="BA446" i="10"/>
  <c r="BA447" i="10"/>
  <c r="BA450" i="10"/>
  <c r="BA452" i="10"/>
  <c r="BA453" i="10"/>
  <c r="BA454" i="10"/>
  <c r="BA455" i="10"/>
  <c r="BA456" i="10"/>
  <c r="BA457" i="10"/>
  <c r="BA458" i="10"/>
  <c r="BA459" i="10"/>
  <c r="BA465" i="10"/>
  <c r="BA469" i="10"/>
  <c r="BA470" i="10"/>
  <c r="BA471" i="10"/>
  <c r="BA476" i="10"/>
  <c r="BA477" i="10"/>
  <c r="BA479" i="10"/>
  <c r="BA481" i="10"/>
  <c r="BA482" i="10"/>
  <c r="BA484" i="10"/>
  <c r="BA485" i="10"/>
  <c r="BA486" i="10"/>
  <c r="BA487" i="10"/>
  <c r="BA488" i="10"/>
  <c r="BA492" i="10"/>
  <c r="BA503" i="10"/>
  <c r="BA504" i="10"/>
  <c r="BA505" i="10"/>
  <c r="BA506" i="10"/>
  <c r="BA507" i="10"/>
  <c r="BA511" i="10"/>
  <c r="BA512" i="10"/>
  <c r="BA513" i="10"/>
  <c r="BA514" i="10"/>
  <c r="BA520" i="10"/>
  <c r="BA521" i="10"/>
  <c r="BA522" i="10"/>
  <c r="BA525" i="10"/>
  <c r="BA526" i="10"/>
  <c r="BA527" i="10"/>
  <c r="BA528" i="10"/>
  <c r="BA529" i="10"/>
  <c r="BA530" i="10"/>
  <c r="BA534" i="10"/>
  <c r="BA535" i="10"/>
  <c r="BA540" i="10"/>
  <c r="BA541" i="10"/>
  <c r="BA542" i="10"/>
  <c r="BA554" i="10"/>
  <c r="BA561" i="10"/>
  <c r="BA563" i="10"/>
  <c r="BA565" i="10"/>
  <c r="BA572" i="10"/>
  <c r="BA574" i="10"/>
  <c r="BA575" i="10"/>
  <c r="BA581" i="10"/>
  <c r="BA583" i="10"/>
  <c r="BA584" i="10"/>
  <c r="BA586" i="10"/>
  <c r="BA596" i="10"/>
  <c r="AU34" i="10"/>
  <c r="AU36" i="10"/>
  <c r="AU40" i="10"/>
  <c r="AU47" i="10"/>
  <c r="AU77" i="10"/>
  <c r="AU80" i="10"/>
  <c r="AU113" i="10"/>
  <c r="AU128" i="10"/>
  <c r="AU133" i="10"/>
  <c r="AU139" i="10"/>
  <c r="AU156" i="10"/>
  <c r="AU157" i="10"/>
  <c r="AU161" i="10"/>
  <c r="AU178" i="10"/>
  <c r="AU230" i="10"/>
  <c r="AU231" i="10"/>
  <c r="AU237" i="10"/>
  <c r="AU240" i="10"/>
  <c r="AU258" i="10"/>
  <c r="AU266" i="10"/>
  <c r="AU378" i="10"/>
  <c r="AU392" i="10"/>
  <c r="AU399" i="10"/>
  <c r="AU425" i="10"/>
  <c r="AU430" i="10"/>
  <c r="AU434" i="10"/>
  <c r="AU447" i="10"/>
  <c r="AU450" i="10"/>
  <c r="AU465" i="10"/>
  <c r="AU477" i="10"/>
  <c r="AU479" i="10"/>
  <c r="AU481" i="10"/>
  <c r="AU482" i="10"/>
  <c r="AU484" i="10"/>
  <c r="AU485" i="10"/>
  <c r="AU486" i="10"/>
  <c r="AU487" i="10"/>
  <c r="AU492" i="10"/>
  <c r="AU503" i="10"/>
  <c r="AU504" i="10"/>
  <c r="AU506" i="10"/>
  <c r="AU521" i="10"/>
  <c r="AU528" i="10"/>
  <c r="AU529" i="10"/>
  <c r="AU530" i="10"/>
  <c r="AU554" i="10"/>
  <c r="AU563" i="10"/>
  <c r="AU565" i="10"/>
  <c r="AU572" i="10"/>
  <c r="AU584" i="10"/>
  <c r="AU586" i="10"/>
  <c r="AU596" i="10"/>
  <c r="BH563" i="10" l="1"/>
  <c r="BH583" i="10"/>
  <c r="BH575" i="10"/>
  <c r="BH542" i="10"/>
  <c r="BH156" i="10"/>
  <c r="BH129" i="10"/>
  <c r="BH125" i="10"/>
  <c r="BH112" i="10"/>
  <c r="BH73" i="10"/>
  <c r="BH62" i="10"/>
  <c r="BH49" i="10"/>
  <c r="BH28" i="10"/>
  <c r="BH20" i="10"/>
  <c r="BH541" i="10"/>
  <c r="BH511" i="10"/>
  <c r="BH486" i="10"/>
  <c r="BH470" i="10"/>
  <c r="BH436" i="10"/>
  <c r="BH403" i="10"/>
  <c r="BH376" i="10"/>
  <c r="BH360" i="10"/>
  <c r="BH332" i="10"/>
  <c r="BH315" i="10"/>
  <c r="BH303" i="10"/>
  <c r="BH286" i="10"/>
  <c r="BH278" i="10"/>
  <c r="BH269" i="10"/>
  <c r="BH261" i="10"/>
  <c r="BH237" i="10"/>
  <c r="BH224" i="10"/>
  <c r="BH165" i="10"/>
  <c r="BH157" i="10"/>
  <c r="BH141" i="10"/>
  <c r="BH133" i="10"/>
  <c r="BH574" i="10"/>
  <c r="BH554" i="10"/>
  <c r="BH525" i="10"/>
  <c r="BH503" i="10"/>
  <c r="BH459" i="10"/>
  <c r="BH419" i="10"/>
  <c r="BH97" i="10"/>
  <c r="BH47" i="10"/>
  <c r="BH36" i="10"/>
  <c r="BH26" i="10"/>
  <c r="BH572" i="10"/>
  <c r="BH484" i="10"/>
  <c r="BH465" i="10"/>
  <c r="BH457" i="10"/>
  <c r="BH434" i="10"/>
  <c r="BH409" i="10"/>
  <c r="BH401" i="10"/>
  <c r="BH393" i="10"/>
  <c r="BH358" i="10"/>
  <c r="BH350" i="10"/>
  <c r="BH341" i="10"/>
  <c r="BH322" i="10"/>
  <c r="BH275" i="10"/>
  <c r="BH250" i="10"/>
  <c r="BH230" i="10"/>
  <c r="BH196" i="10"/>
  <c r="BH155" i="10"/>
  <c r="BH139" i="10"/>
  <c r="BH131" i="10"/>
  <c r="BH522" i="10"/>
  <c r="BH492" i="10"/>
  <c r="BH476" i="10"/>
  <c r="BH126" i="10"/>
  <c r="BH113" i="10"/>
  <c r="BH92" i="10"/>
  <c r="BH63" i="10"/>
  <c r="BH21" i="10"/>
  <c r="BH534" i="10"/>
  <c r="BH526" i="10"/>
  <c r="BH512" i="10"/>
  <c r="BH504" i="10"/>
  <c r="BH487" i="10"/>
  <c r="BH479" i="10"/>
  <c r="BH471" i="10"/>
  <c r="BH452" i="10"/>
  <c r="BH437" i="10"/>
  <c r="BH412" i="10"/>
  <c r="BH404" i="10"/>
  <c r="BH385" i="10"/>
  <c r="BH377" i="10"/>
  <c r="BH344" i="10"/>
  <c r="BH325" i="10"/>
  <c r="BH304" i="10"/>
  <c r="BH245" i="10"/>
  <c r="BH225" i="10"/>
  <c r="BH166" i="10"/>
  <c r="BH142" i="10"/>
  <c r="BH124" i="10"/>
  <c r="BH98" i="10"/>
  <c r="BH80" i="10"/>
  <c r="BH69" i="10"/>
  <c r="BH61" i="10"/>
  <c r="BH48" i="10"/>
  <c r="BH40" i="10"/>
  <c r="BH27" i="10"/>
  <c r="BH540" i="10"/>
  <c r="BH485" i="10"/>
  <c r="BH477" i="10"/>
  <c r="BH469" i="10"/>
  <c r="BH458" i="10"/>
  <c r="BH450" i="10"/>
  <c r="BH435" i="10"/>
  <c r="BH402" i="10"/>
  <c r="BH359" i="10"/>
  <c r="BH323" i="10"/>
  <c r="BH260" i="10"/>
  <c r="BH231" i="10"/>
  <c r="BH223" i="10"/>
  <c r="BH132" i="10"/>
  <c r="BH561" i="10"/>
  <c r="BH581" i="10"/>
  <c r="BH584" i="10"/>
  <c r="BH530" i="10"/>
  <c r="BH521" i="10"/>
  <c r="BH456" i="10"/>
  <c r="BH441" i="10"/>
  <c r="BH425" i="10"/>
  <c r="BH400" i="10"/>
  <c r="BH392" i="10"/>
  <c r="BH381" i="10"/>
  <c r="BH372" i="10"/>
  <c r="BH357" i="10"/>
  <c r="BH321" i="10"/>
  <c r="BH312" i="10"/>
  <c r="BH306" i="10"/>
  <c r="BH266" i="10"/>
  <c r="BH258" i="10"/>
  <c r="BH241" i="10"/>
  <c r="BH220" i="10"/>
  <c r="BH195" i="10"/>
  <c r="BH178" i="10"/>
  <c r="BH162" i="10"/>
  <c r="BH154" i="10"/>
  <c r="BH146" i="10"/>
  <c r="BH138" i="10"/>
  <c r="BH130" i="10"/>
  <c r="BH117" i="10"/>
  <c r="BH96" i="10"/>
  <c r="BH9" i="10"/>
  <c r="BH586" i="10"/>
  <c r="BH529" i="10"/>
  <c r="BH520" i="10"/>
  <c r="BH507" i="10"/>
  <c r="BH482" i="10"/>
  <c r="BH455" i="10"/>
  <c r="BH447" i="10"/>
  <c r="BH432" i="10"/>
  <c r="BH415" i="10"/>
  <c r="BH407" i="10"/>
  <c r="BH399" i="10"/>
  <c r="BH356" i="10"/>
  <c r="BH290" i="10"/>
  <c r="BH273" i="10"/>
  <c r="BH240" i="10"/>
  <c r="BH186" i="10"/>
  <c r="BH177" i="10"/>
  <c r="BH161" i="10"/>
  <c r="BH145" i="10"/>
  <c r="BH95" i="10"/>
  <c r="BH77" i="10"/>
  <c r="BH45" i="10"/>
  <c r="BH34" i="10"/>
  <c r="BH8" i="10"/>
  <c r="BH596" i="10"/>
  <c r="BH565" i="10"/>
  <c r="BH528" i="10"/>
  <c r="BH514" i="10"/>
  <c r="BH506" i="10"/>
  <c r="BH481" i="10"/>
  <c r="BH454" i="10"/>
  <c r="BH446" i="10"/>
  <c r="BH379" i="10"/>
  <c r="BH370" i="10"/>
  <c r="BH319" i="10"/>
  <c r="BH289" i="10"/>
  <c r="BH272" i="10"/>
  <c r="BH264" i="10"/>
  <c r="BH233" i="10"/>
  <c r="BH176" i="10"/>
  <c r="BH168" i="10"/>
  <c r="BH160" i="10"/>
  <c r="BH144" i="10"/>
  <c r="BH136" i="10"/>
  <c r="BH128" i="10"/>
  <c r="BH115" i="10"/>
  <c r="BH94" i="10"/>
  <c r="BH84" i="10"/>
  <c r="BH76" i="10"/>
  <c r="BH52" i="10"/>
  <c r="BH7" i="10"/>
  <c r="BH535" i="10"/>
  <c r="BH527" i="10"/>
  <c r="BH513" i="10"/>
  <c r="BH505" i="10"/>
  <c r="BH488" i="10"/>
  <c r="BH453" i="10"/>
  <c r="BH445" i="10"/>
  <c r="BH430" i="10"/>
  <c r="BH405" i="10"/>
  <c r="BH386" i="10"/>
  <c r="BH378" i="10"/>
  <c r="BH354" i="10"/>
  <c r="BH345" i="10"/>
  <c r="BH337" i="10"/>
  <c r="BH271" i="10"/>
  <c r="BH246" i="10"/>
  <c r="BH232" i="10"/>
  <c r="BH183" i="10"/>
  <c r="BH175" i="10"/>
  <c r="BH159" i="10"/>
  <c r="BH143" i="10"/>
  <c r="BH102" i="10"/>
  <c r="BH93" i="10"/>
  <c r="BH83" i="10"/>
  <c r="BH64" i="10"/>
  <c r="BH43" i="10"/>
  <c r="BH6" i="10"/>
  <c r="AC572" i="10"/>
  <c r="AE572" i="10" s="1"/>
  <c r="AJ385" i="10"/>
  <c r="AI385" i="10"/>
  <c r="AF385" i="10"/>
  <c r="AC385" i="10"/>
  <c r="AE385" i="10" s="1"/>
  <c r="AM231" i="10"/>
  <c r="AJ231" i="10"/>
  <c r="AI231" i="10"/>
  <c r="AF231" i="10"/>
  <c r="AC231" i="10"/>
  <c r="AE231" i="10" s="1"/>
  <c r="AJ130" i="10"/>
  <c r="AI130" i="10"/>
  <c r="AM130" i="10"/>
  <c r="AF130" i="10"/>
  <c r="AC130" i="10"/>
  <c r="AE130" i="10" s="1"/>
  <c r="AM572" i="10"/>
  <c r="AM465" i="10" l="1"/>
  <c r="AJ465" i="10"/>
  <c r="AI465" i="10"/>
  <c r="AG465" i="10"/>
  <c r="AF465" i="10"/>
  <c r="AC465" i="10"/>
  <c r="AE465" i="10" s="1"/>
  <c r="AJ52" i="10"/>
  <c r="AJ61" i="10"/>
  <c r="AJ73" i="10"/>
  <c r="AJ178" i="10"/>
  <c r="AJ266" i="10"/>
  <c r="AJ271" i="10"/>
  <c r="AJ356" i="10"/>
  <c r="AJ40" i="10"/>
  <c r="AJ36" i="10"/>
  <c r="AJ34" i="10"/>
  <c r="AJ47" i="10"/>
  <c r="AJ77" i="10"/>
  <c r="AJ80" i="10"/>
  <c r="AJ133" i="10"/>
  <c r="AJ139" i="10"/>
  <c r="AJ157" i="10"/>
  <c r="AJ161" i="10"/>
  <c r="AJ162" i="10"/>
  <c r="AJ563" i="10"/>
  <c r="AJ230" i="10"/>
  <c r="AJ240" i="10"/>
  <c r="AJ434" i="10"/>
  <c r="AJ430" i="10"/>
  <c r="AJ447" i="10"/>
  <c r="AJ482" i="10"/>
  <c r="AJ481" i="10"/>
  <c r="AJ484" i="10"/>
  <c r="AJ479" i="10"/>
  <c r="AJ486" i="10"/>
  <c r="AJ504" i="10"/>
  <c r="AJ477" i="10"/>
  <c r="AJ492" i="10"/>
  <c r="AJ506" i="10"/>
  <c r="AJ530" i="10"/>
  <c r="AJ113" i="10"/>
  <c r="AJ131" i="10"/>
  <c r="AJ142" i="10"/>
  <c r="AJ246" i="10"/>
  <c r="AJ286" i="10"/>
  <c r="AJ321" i="10"/>
  <c r="AJ354" i="10"/>
  <c r="AJ6" i="10"/>
  <c r="AJ20" i="10"/>
  <c r="AJ28" i="10"/>
  <c r="AJ76" i="10"/>
  <c r="AJ84" i="10"/>
  <c r="AJ92" i="10"/>
  <c r="AJ95" i="10"/>
  <c r="AJ102" i="10"/>
  <c r="AJ115" i="10"/>
  <c r="AJ143" i="10"/>
  <c r="AJ144" i="10"/>
  <c r="AJ146" i="10"/>
  <c r="AJ160" i="10"/>
  <c r="AJ165" i="10"/>
  <c r="AJ175" i="10"/>
  <c r="AJ245" i="10"/>
  <c r="AJ289" i="10"/>
  <c r="AJ290" i="10"/>
  <c r="AJ312" i="10"/>
  <c r="AJ344" i="10"/>
  <c r="AJ345" i="10"/>
  <c r="AJ370" i="10"/>
  <c r="AJ405" i="10"/>
  <c r="AJ445" i="10"/>
  <c r="AJ446" i="10"/>
  <c r="AJ454" i="10"/>
  <c r="AJ455" i="10"/>
  <c r="AJ456" i="10"/>
  <c r="AJ457" i="10"/>
  <c r="AJ514" i="10"/>
  <c r="AJ614" i="10"/>
  <c r="AJ145" i="10"/>
  <c r="AJ225" i="10"/>
  <c r="AJ458" i="10"/>
  <c r="AJ459" i="10"/>
  <c r="AJ488" i="10"/>
  <c r="AJ612" i="10"/>
  <c r="AJ613" i="10"/>
  <c r="AJ278" i="10"/>
  <c r="AJ9" i="10"/>
  <c r="AJ64" i="10"/>
  <c r="AJ83" i="10"/>
  <c r="AJ261" i="10"/>
  <c r="AJ400" i="10"/>
  <c r="AJ412" i="10"/>
  <c r="AJ415" i="10"/>
  <c r="AJ452" i="10"/>
  <c r="AJ513" i="10"/>
  <c r="AJ534" i="10"/>
  <c r="AJ574" i="10"/>
  <c r="AJ401" i="10"/>
  <c r="AJ8" i="10"/>
  <c r="AJ126" i="10"/>
  <c r="AJ196" i="10"/>
  <c r="AJ232" i="10"/>
  <c r="AJ325" i="10"/>
  <c r="AJ372" i="10"/>
  <c r="AJ386" i="10"/>
  <c r="AJ403" i="10"/>
  <c r="AJ525" i="10"/>
  <c r="AJ526" i="10"/>
  <c r="AJ540" i="10"/>
  <c r="AJ561" i="10"/>
  <c r="AJ596" i="10"/>
  <c r="AJ7" i="10"/>
  <c r="AJ166" i="10"/>
  <c r="AJ522" i="10"/>
  <c r="AJ565" i="10"/>
  <c r="AJ49" i="10"/>
  <c r="AJ323" i="10"/>
  <c r="AJ357" i="10"/>
  <c r="AJ521" i="10"/>
  <c r="AJ436" i="10"/>
  <c r="AJ26" i="10"/>
  <c r="AJ97" i="10"/>
  <c r="AJ112" i="10"/>
  <c r="AJ125" i="10"/>
  <c r="AJ129" i="10"/>
  <c r="AJ138" i="10"/>
  <c r="AJ168" i="10"/>
  <c r="AJ223" i="10"/>
  <c r="AJ315" i="10"/>
  <c r="AJ360" i="10"/>
  <c r="AJ402" i="10"/>
  <c r="AJ432" i="10"/>
  <c r="AJ62" i="10"/>
  <c r="AJ155" i="10"/>
  <c r="AJ241" i="10"/>
  <c r="AJ322" i="10"/>
  <c r="AJ359" i="10"/>
  <c r="AJ273" i="10"/>
  <c r="AJ404" i="10"/>
  <c r="AJ21" i="10"/>
  <c r="AJ27" i="10"/>
  <c r="AJ43" i="10"/>
  <c r="AJ45" i="10"/>
  <c r="AJ48" i="10"/>
  <c r="AJ63" i="10"/>
  <c r="AJ69" i="10"/>
  <c r="AJ93" i="10"/>
  <c r="AJ94" i="10"/>
  <c r="AJ96" i="10"/>
  <c r="AJ98" i="10"/>
  <c r="AJ117" i="10"/>
  <c r="AJ124" i="10"/>
  <c r="AJ132" i="10"/>
  <c r="AJ136" i="10"/>
  <c r="AJ141" i="10"/>
  <c r="AJ154" i="10"/>
  <c r="AJ159" i="10"/>
  <c r="AJ176" i="10"/>
  <c r="AJ177" i="10"/>
  <c r="AJ220" i="10"/>
  <c r="AJ224" i="10"/>
  <c r="AJ250" i="10"/>
  <c r="AJ258" i="10"/>
  <c r="AJ260" i="10"/>
  <c r="AJ264" i="10"/>
  <c r="AJ272" i="10"/>
  <c r="AJ275" i="10"/>
  <c r="AJ303" i="10"/>
  <c r="AJ304" i="10"/>
  <c r="AJ319" i="10"/>
  <c r="AJ337" i="10"/>
  <c r="AJ341" i="10"/>
  <c r="AJ350" i="10"/>
  <c r="AJ358" i="10"/>
  <c r="AJ381" i="10"/>
  <c r="AJ407" i="10"/>
  <c r="AJ409" i="10"/>
  <c r="AJ435" i="10"/>
  <c r="AJ453" i="10"/>
  <c r="AJ469" i="10"/>
  <c r="AJ470" i="10"/>
  <c r="AJ471" i="10"/>
  <c r="AJ476" i="10"/>
  <c r="AJ485" i="10"/>
  <c r="AJ487" i="10"/>
  <c r="AJ511" i="10"/>
  <c r="AJ520" i="10"/>
  <c r="AJ527" i="10"/>
  <c r="AJ535" i="10"/>
  <c r="AJ575" i="10"/>
  <c r="AJ583" i="10"/>
  <c r="AJ584" i="10"/>
  <c r="AJ601" i="10"/>
  <c r="AJ376" i="10"/>
  <c r="AJ377" i="10"/>
  <c r="AJ393" i="10"/>
  <c r="AJ399" i="10"/>
  <c r="AJ419" i="10"/>
  <c r="AJ441" i="10"/>
  <c r="AJ505" i="10"/>
  <c r="AJ507" i="10"/>
  <c r="AJ512" i="10"/>
  <c r="AJ528" i="10"/>
  <c r="AJ542" i="10"/>
  <c r="AJ581" i="10"/>
  <c r="AJ437" i="10"/>
  <c r="AJ541" i="10"/>
  <c r="AJ195" i="10"/>
  <c r="AJ233" i="10"/>
  <c r="AJ269" i="10"/>
  <c r="AJ379" i="10"/>
  <c r="AJ554" i="10"/>
  <c r="AJ586" i="10"/>
  <c r="AJ572" i="10"/>
  <c r="AI52" i="10"/>
  <c r="AI61" i="10"/>
  <c r="AI73" i="10"/>
  <c r="AI178" i="10"/>
  <c r="AI266" i="10"/>
  <c r="AI271" i="10"/>
  <c r="AI356" i="10"/>
  <c r="AI40" i="10"/>
  <c r="AI36" i="10"/>
  <c r="AI34" i="10"/>
  <c r="AI47" i="10"/>
  <c r="AI77" i="10"/>
  <c r="AI80" i="10"/>
  <c r="AI133" i="10"/>
  <c r="AI139" i="10"/>
  <c r="AI157" i="10"/>
  <c r="AI161" i="10"/>
  <c r="AI162" i="10"/>
  <c r="AI563" i="10"/>
  <c r="AI230" i="10"/>
  <c r="AI240" i="10"/>
  <c r="AI434" i="10"/>
  <c r="AI430" i="10"/>
  <c r="AI447" i="10"/>
  <c r="AI482" i="10"/>
  <c r="AI481" i="10"/>
  <c r="AI484" i="10"/>
  <c r="AI479" i="10"/>
  <c r="AI486" i="10"/>
  <c r="AI504" i="10"/>
  <c r="AI477" i="10"/>
  <c r="AI492" i="10"/>
  <c r="AI506" i="10"/>
  <c r="AI530" i="10"/>
  <c r="AI113" i="10"/>
  <c r="AI131" i="10"/>
  <c r="AI142" i="10"/>
  <c r="AI246" i="10"/>
  <c r="AI286" i="10"/>
  <c r="AI321" i="10"/>
  <c r="AI354" i="10"/>
  <c r="AI6" i="10"/>
  <c r="AI20" i="10"/>
  <c r="AI28" i="10"/>
  <c r="AI76" i="10"/>
  <c r="AI84" i="10"/>
  <c r="AI92" i="10"/>
  <c r="AI95" i="10"/>
  <c r="AI102" i="10"/>
  <c r="AI115" i="10"/>
  <c r="AI143" i="10"/>
  <c r="AI144" i="10"/>
  <c r="AI146" i="10"/>
  <c r="AI160" i="10"/>
  <c r="AI165" i="10"/>
  <c r="AI175" i="10"/>
  <c r="AI245" i="10"/>
  <c r="AI289" i="10"/>
  <c r="AI290" i="10"/>
  <c r="AI312" i="10"/>
  <c r="AI344" i="10"/>
  <c r="AI345" i="10"/>
  <c r="AI370" i="10"/>
  <c r="AI405" i="10"/>
  <c r="AI445" i="10"/>
  <c r="AI446" i="10"/>
  <c r="AI454" i="10"/>
  <c r="AI455" i="10"/>
  <c r="AI456" i="10"/>
  <c r="AI457" i="10"/>
  <c r="AI514" i="10"/>
  <c r="AI614" i="10"/>
  <c r="AI145" i="10"/>
  <c r="AI225" i="10"/>
  <c r="AI458" i="10"/>
  <c r="AI459" i="10"/>
  <c r="AI488" i="10"/>
  <c r="AI612" i="10"/>
  <c r="AI613" i="10"/>
  <c r="AI278" i="10"/>
  <c r="AI9" i="10"/>
  <c r="AI64" i="10"/>
  <c r="AI83" i="10"/>
  <c r="AI261" i="10"/>
  <c r="AI400" i="10"/>
  <c r="AI412" i="10"/>
  <c r="AI415" i="10"/>
  <c r="AI452" i="10"/>
  <c r="AI513" i="10"/>
  <c r="AI534" i="10"/>
  <c r="AI574" i="10"/>
  <c r="AI401" i="10"/>
  <c r="AI8" i="10"/>
  <c r="AI126" i="10"/>
  <c r="AI196" i="10"/>
  <c r="AI232" i="10"/>
  <c r="AI325" i="10"/>
  <c r="AI372" i="10"/>
  <c r="AI386" i="10"/>
  <c r="AI403" i="10"/>
  <c r="AI525" i="10"/>
  <c r="AI526" i="10"/>
  <c r="AI540" i="10"/>
  <c r="AI561" i="10"/>
  <c r="AI596" i="10"/>
  <c r="AI7" i="10"/>
  <c r="AI166" i="10"/>
  <c r="AI522" i="10"/>
  <c r="AI565" i="10"/>
  <c r="AI49" i="10"/>
  <c r="AI323" i="10"/>
  <c r="AI357" i="10"/>
  <c r="AI521" i="10"/>
  <c r="AI436" i="10"/>
  <c r="AI26" i="10"/>
  <c r="AI97" i="10"/>
  <c r="AI112" i="10"/>
  <c r="AI125" i="10"/>
  <c r="AI129" i="10"/>
  <c r="AI138" i="10"/>
  <c r="AI168" i="10"/>
  <c r="AI223" i="10"/>
  <c r="AI315" i="10"/>
  <c r="AI360" i="10"/>
  <c r="AI402" i="10"/>
  <c r="AI432" i="10"/>
  <c r="AI62" i="10"/>
  <c r="AI155" i="10"/>
  <c r="AI241" i="10"/>
  <c r="AI322" i="10"/>
  <c r="AI359" i="10"/>
  <c r="AI273" i="10"/>
  <c r="AI404" i="10"/>
  <c r="AI21" i="10"/>
  <c r="AI27" i="10"/>
  <c r="AI43" i="10"/>
  <c r="AI45" i="10"/>
  <c r="AI48" i="10"/>
  <c r="AI63" i="10"/>
  <c r="AI69" i="10"/>
  <c r="AI93" i="10"/>
  <c r="AI94" i="10"/>
  <c r="AI96" i="10"/>
  <c r="AI98" i="10"/>
  <c r="AI117" i="10"/>
  <c r="AI124" i="10"/>
  <c r="AI132" i="10"/>
  <c r="AI136" i="10"/>
  <c r="AI141" i="10"/>
  <c r="AI154" i="10"/>
  <c r="AI159" i="10"/>
  <c r="AI176" i="10"/>
  <c r="AI177" i="10"/>
  <c r="AI220" i="10"/>
  <c r="AI224" i="10"/>
  <c r="AI250" i="10"/>
  <c r="AI258" i="10"/>
  <c r="AI260" i="10"/>
  <c r="AI264" i="10"/>
  <c r="AI272" i="10"/>
  <c r="AI275" i="10"/>
  <c r="AI303" i="10"/>
  <c r="AI304" i="10"/>
  <c r="AI319" i="10"/>
  <c r="AI337" i="10"/>
  <c r="AI341" i="10"/>
  <c r="AI350" i="10"/>
  <c r="AI358" i="10"/>
  <c r="AI381" i="10"/>
  <c r="AI407" i="10"/>
  <c r="AI409" i="10"/>
  <c r="AI435" i="10"/>
  <c r="AI453" i="10"/>
  <c r="AI469" i="10"/>
  <c r="AI470" i="10"/>
  <c r="AI471" i="10"/>
  <c r="AI476" i="10"/>
  <c r="AI485" i="10"/>
  <c r="AI487" i="10"/>
  <c r="AI511" i="10"/>
  <c r="AI520" i="10"/>
  <c r="AI527" i="10"/>
  <c r="AI535" i="10"/>
  <c r="AI575" i="10"/>
  <c r="AI583" i="10"/>
  <c r="AI584" i="10"/>
  <c r="AI601" i="10"/>
  <c r="AI376" i="10"/>
  <c r="AI377" i="10"/>
  <c r="AI393" i="10"/>
  <c r="AI399" i="10"/>
  <c r="AI419" i="10"/>
  <c r="AI441" i="10"/>
  <c r="AI505" i="10"/>
  <c r="AI507" i="10"/>
  <c r="AI512" i="10"/>
  <c r="AI528" i="10"/>
  <c r="AI542" i="10"/>
  <c r="AI581" i="10"/>
  <c r="AI437" i="10"/>
  <c r="AI541" i="10"/>
  <c r="AI195" i="10"/>
  <c r="AI233" i="10"/>
  <c r="AI269" i="10"/>
  <c r="AI379" i="10"/>
  <c r="AI554" i="10"/>
  <c r="AI586" i="10"/>
  <c r="AI572" i="10"/>
  <c r="AC142" i="10"/>
  <c r="AE142" i="10" s="1"/>
  <c r="AG572" i="10"/>
  <c r="AF52" i="10"/>
  <c r="AF61" i="10"/>
  <c r="AF73" i="10"/>
  <c r="AF178" i="10"/>
  <c r="AF266" i="10"/>
  <c r="AF271" i="10"/>
  <c r="AF356" i="10"/>
  <c r="AF40" i="10"/>
  <c r="AF34" i="10"/>
  <c r="AF47" i="10"/>
  <c r="AF77" i="10"/>
  <c r="AF80" i="10"/>
  <c r="AF133" i="10"/>
  <c r="AF139" i="10"/>
  <c r="AF157" i="10"/>
  <c r="AF161" i="10"/>
  <c r="AF162" i="10"/>
  <c r="AF563" i="10"/>
  <c r="AF230" i="10"/>
  <c r="AF240" i="10"/>
  <c r="AF430" i="10"/>
  <c r="AF447" i="10"/>
  <c r="AF482" i="10"/>
  <c r="AF481" i="10"/>
  <c r="AF484" i="10"/>
  <c r="AF479" i="10"/>
  <c r="AF486" i="10"/>
  <c r="AF504" i="10"/>
  <c r="AF477" i="10"/>
  <c r="AF506" i="10"/>
  <c r="AF530" i="10"/>
  <c r="AF113" i="10"/>
  <c r="AF131" i="10"/>
  <c r="AF142" i="10"/>
  <c r="AF246" i="10"/>
  <c r="AF286" i="10"/>
  <c r="AF321" i="10"/>
  <c r="AF354" i="10"/>
  <c r="AF6" i="10"/>
  <c r="AF20" i="10"/>
  <c r="AF28" i="10"/>
  <c r="AF76" i="10"/>
  <c r="AF84" i="10"/>
  <c r="AF92" i="10"/>
  <c r="AF95" i="10"/>
  <c r="AF102" i="10"/>
  <c r="AF115" i="10"/>
  <c r="AF143" i="10"/>
  <c r="AF144" i="10"/>
  <c r="AF146" i="10"/>
  <c r="AF160" i="10"/>
  <c r="AF165" i="10"/>
  <c r="AF175" i="10"/>
  <c r="AF245" i="10"/>
  <c r="AF289" i="10"/>
  <c r="AF290" i="10"/>
  <c r="AF312" i="10"/>
  <c r="AF344" i="10"/>
  <c r="AF345" i="10"/>
  <c r="AF370" i="10"/>
  <c r="AF405" i="10"/>
  <c r="AF445" i="10"/>
  <c r="AF446" i="10"/>
  <c r="AF454" i="10"/>
  <c r="AF455" i="10"/>
  <c r="AF456" i="10"/>
  <c r="AF457" i="10"/>
  <c r="AF514" i="10"/>
  <c r="AF614" i="10"/>
  <c r="AF145" i="10"/>
  <c r="AF225" i="10"/>
  <c r="AF458" i="10"/>
  <c r="AF459" i="10"/>
  <c r="AF488" i="10"/>
  <c r="AF612" i="10"/>
  <c r="AF613" i="10"/>
  <c r="AF278" i="10"/>
  <c r="AF9" i="10"/>
  <c r="AF64" i="10"/>
  <c r="AF83" i="10"/>
  <c r="AF261" i="10"/>
  <c r="AF400" i="10"/>
  <c r="AF412" i="10"/>
  <c r="AF415" i="10"/>
  <c r="AF452" i="10"/>
  <c r="AF513" i="10"/>
  <c r="AF534" i="10"/>
  <c r="AF574" i="10"/>
  <c r="AF401" i="10"/>
  <c r="AF8" i="10"/>
  <c r="AF126" i="10"/>
  <c r="AF196" i="10"/>
  <c r="AF232" i="10"/>
  <c r="AF325" i="10"/>
  <c r="AF372" i="10"/>
  <c r="AF386" i="10"/>
  <c r="AF403" i="10"/>
  <c r="AF525" i="10"/>
  <c r="AF526" i="10"/>
  <c r="AF540" i="10"/>
  <c r="AF561" i="10"/>
  <c r="AF596" i="10"/>
  <c r="AF7" i="10"/>
  <c r="AF166" i="10"/>
  <c r="AF522" i="10"/>
  <c r="AF565" i="10"/>
  <c r="AF49" i="10"/>
  <c r="AF323" i="10"/>
  <c r="AF357" i="10"/>
  <c r="AF521" i="10"/>
  <c r="AF436" i="10"/>
  <c r="AF26" i="10"/>
  <c r="AF97" i="10"/>
  <c r="AF112" i="10"/>
  <c r="AF125" i="10"/>
  <c r="AF129" i="10"/>
  <c r="AF138" i="10"/>
  <c r="AF168" i="10"/>
  <c r="AF223" i="10"/>
  <c r="AF315" i="10"/>
  <c r="AF360" i="10"/>
  <c r="AF402" i="10"/>
  <c r="AF432" i="10"/>
  <c r="AF62" i="10"/>
  <c r="AF155" i="10"/>
  <c r="AF241" i="10"/>
  <c r="AF322" i="10"/>
  <c r="AF359" i="10"/>
  <c r="AF273" i="10"/>
  <c r="AF404" i="10"/>
  <c r="AF21" i="10"/>
  <c r="AF27" i="10"/>
  <c r="AF43" i="10"/>
  <c r="AF45" i="10"/>
  <c r="AF48" i="10"/>
  <c r="AF63" i="10"/>
  <c r="AF69" i="10"/>
  <c r="AF93" i="10"/>
  <c r="AF94" i="10"/>
  <c r="AF96" i="10"/>
  <c r="AF98" i="10"/>
  <c r="AF117" i="10"/>
  <c r="AF124" i="10"/>
  <c r="AF132" i="10"/>
  <c r="AF136" i="10"/>
  <c r="AF141" i="10"/>
  <c r="AF154" i="10"/>
  <c r="AF159" i="10"/>
  <c r="AF176" i="10"/>
  <c r="AF177" i="10"/>
  <c r="AF220" i="10"/>
  <c r="AF224" i="10"/>
  <c r="AF250" i="10"/>
  <c r="AF258" i="10"/>
  <c r="AF260" i="10"/>
  <c r="AF264" i="10"/>
  <c r="AF272" i="10"/>
  <c r="AF275" i="10"/>
  <c r="AF303" i="10"/>
  <c r="AF304" i="10"/>
  <c r="AF319" i="10"/>
  <c r="AF337" i="10"/>
  <c r="AF341" i="10"/>
  <c r="AF350" i="10"/>
  <c r="AF358" i="10"/>
  <c r="AF381" i="10"/>
  <c r="AF407" i="10"/>
  <c r="AF409" i="10"/>
  <c r="AF435" i="10"/>
  <c r="AF453" i="10"/>
  <c r="AF469" i="10"/>
  <c r="AF470" i="10"/>
  <c r="AF471" i="10"/>
  <c r="AF476" i="10"/>
  <c r="AF485" i="10"/>
  <c r="AF487" i="10"/>
  <c r="AF511" i="10"/>
  <c r="AF520" i="10"/>
  <c r="AF527" i="10"/>
  <c r="AF535" i="10"/>
  <c r="AF575" i="10"/>
  <c r="AF583" i="10"/>
  <c r="AF584" i="10"/>
  <c r="AF601" i="10"/>
  <c r="AF376" i="10"/>
  <c r="AF377" i="10"/>
  <c r="AF393" i="10"/>
  <c r="AF399" i="10"/>
  <c r="AF419" i="10"/>
  <c r="AF441" i="10"/>
  <c r="AF505" i="10"/>
  <c r="AF507" i="10"/>
  <c r="AF512" i="10"/>
  <c r="AF528" i="10"/>
  <c r="AF542" i="10"/>
  <c r="AF581" i="10"/>
  <c r="AF437" i="10"/>
  <c r="AF541" i="10"/>
  <c r="AF195" i="10"/>
  <c r="AF233" i="10"/>
  <c r="AF269" i="10"/>
  <c r="AF379" i="10"/>
  <c r="AF586" i="10"/>
  <c r="AF572" i="10"/>
  <c r="AC52" i="10"/>
  <c r="AE52" i="10" s="1"/>
  <c r="AC61" i="10"/>
  <c r="AE61" i="10" s="1"/>
  <c r="AC73" i="10"/>
  <c r="AE73" i="10" s="1"/>
  <c r="AC178" i="10"/>
  <c r="AE178" i="10" s="1"/>
  <c r="AC266" i="10"/>
  <c r="AE266" i="10" s="1"/>
  <c r="AC271" i="10"/>
  <c r="AE271" i="10" s="1"/>
  <c r="AC356" i="10"/>
  <c r="AE356" i="10" s="1"/>
  <c r="AC40" i="10"/>
  <c r="AE40" i="10" s="1"/>
  <c r="AC36" i="10"/>
  <c r="AE36" i="10" s="1"/>
  <c r="AC34" i="10"/>
  <c r="AE34" i="10" s="1"/>
  <c r="AC47" i="10"/>
  <c r="AE47" i="10" s="1"/>
  <c r="AC77" i="10"/>
  <c r="AE77" i="10" s="1"/>
  <c r="AC80" i="10"/>
  <c r="AE80" i="10" s="1"/>
  <c r="AC133" i="10"/>
  <c r="AE133" i="10" s="1"/>
  <c r="AC139" i="10"/>
  <c r="AE139" i="10" s="1"/>
  <c r="AC157" i="10"/>
  <c r="AE157" i="10" s="1"/>
  <c r="AC161" i="10"/>
  <c r="AE161" i="10" s="1"/>
  <c r="AC162" i="10"/>
  <c r="AE162" i="10" s="1"/>
  <c r="AC563" i="10"/>
  <c r="AE563" i="10" s="1"/>
  <c r="AC230" i="10"/>
  <c r="AE230" i="10" s="1"/>
  <c r="AC240" i="10"/>
  <c r="AE240" i="10" s="1"/>
  <c r="AC378" i="10"/>
  <c r="AE378" i="10" s="1"/>
  <c r="AC434" i="10"/>
  <c r="AE434" i="10" s="1"/>
  <c r="AC430" i="10"/>
  <c r="AE430" i="10" s="1"/>
  <c r="AC447" i="10"/>
  <c r="AE447" i="10" s="1"/>
  <c r="AC482" i="10"/>
  <c r="AE482" i="10" s="1"/>
  <c r="AC481" i="10"/>
  <c r="AE481" i="10" s="1"/>
  <c r="AC484" i="10"/>
  <c r="AE484" i="10" s="1"/>
  <c r="AC479" i="10"/>
  <c r="AE479" i="10" s="1"/>
  <c r="AC486" i="10"/>
  <c r="AE486" i="10" s="1"/>
  <c r="AC504" i="10"/>
  <c r="AE504" i="10" s="1"/>
  <c r="AC477" i="10"/>
  <c r="AE477" i="10" s="1"/>
  <c r="AC492" i="10"/>
  <c r="AE492" i="10" s="1"/>
  <c r="AC506" i="10"/>
  <c r="AE506" i="10" s="1"/>
  <c r="AC530" i="10"/>
  <c r="AE530" i="10" s="1"/>
  <c r="AC113" i="10"/>
  <c r="AE113" i="10" s="1"/>
  <c r="AC131" i="10"/>
  <c r="AE131" i="10" s="1"/>
  <c r="AC286" i="10"/>
  <c r="AE286" i="10" s="1"/>
  <c r="AC321" i="10"/>
  <c r="AE321" i="10" s="1"/>
  <c r="AC354" i="10"/>
  <c r="AE354" i="10" s="1"/>
  <c r="AC6" i="10"/>
  <c r="AE6" i="10" s="1"/>
  <c r="AC20" i="10"/>
  <c r="AE20" i="10" s="1"/>
  <c r="AC28" i="10"/>
  <c r="AE28" i="10" s="1"/>
  <c r="AC76" i="10"/>
  <c r="AE76" i="10" s="1"/>
  <c r="AC84" i="10"/>
  <c r="AE84" i="10" s="1"/>
  <c r="AC92" i="10"/>
  <c r="AE92" i="10" s="1"/>
  <c r="AC95" i="10"/>
  <c r="AE95" i="10" s="1"/>
  <c r="AC102" i="10"/>
  <c r="AE102" i="10" s="1"/>
  <c r="AC115" i="10"/>
  <c r="AE115" i="10" s="1"/>
  <c r="AC143" i="10"/>
  <c r="AE143" i="10" s="1"/>
  <c r="AC144" i="10"/>
  <c r="AE144" i="10" s="1"/>
  <c r="AC146" i="10"/>
  <c r="AE146" i="10" s="1"/>
  <c r="AC160" i="10"/>
  <c r="AE160" i="10" s="1"/>
  <c r="AC165" i="10"/>
  <c r="AE165" i="10" s="1"/>
  <c r="AC175" i="10"/>
  <c r="AE175" i="10" s="1"/>
  <c r="AC245" i="10"/>
  <c r="AE245" i="10" s="1"/>
  <c r="AC289" i="10"/>
  <c r="AE289" i="10" s="1"/>
  <c r="AC290" i="10"/>
  <c r="AE290" i="10" s="1"/>
  <c r="AC312" i="10"/>
  <c r="AE312" i="10" s="1"/>
  <c r="AC344" i="10"/>
  <c r="AE344" i="10" s="1"/>
  <c r="AC345" i="10"/>
  <c r="AE345" i="10" s="1"/>
  <c r="AC370" i="10"/>
  <c r="AE370" i="10" s="1"/>
  <c r="AC405" i="10"/>
  <c r="AE405" i="10" s="1"/>
  <c r="AC445" i="10"/>
  <c r="AE445" i="10" s="1"/>
  <c r="AC446" i="10"/>
  <c r="AE446" i="10" s="1"/>
  <c r="AC454" i="10"/>
  <c r="AE454" i="10" s="1"/>
  <c r="AC455" i="10"/>
  <c r="AE455" i="10" s="1"/>
  <c r="AC456" i="10"/>
  <c r="AE456" i="10" s="1"/>
  <c r="AC457" i="10"/>
  <c r="AE457" i="10" s="1"/>
  <c r="AC514" i="10"/>
  <c r="AE514" i="10" s="1"/>
  <c r="AC614" i="10"/>
  <c r="AE614" i="10" s="1"/>
  <c r="AC145" i="10"/>
  <c r="AE145" i="10" s="1"/>
  <c r="AC225" i="10"/>
  <c r="AE225" i="10" s="1"/>
  <c r="AC458" i="10"/>
  <c r="AE458" i="10" s="1"/>
  <c r="AC459" i="10"/>
  <c r="AE459" i="10" s="1"/>
  <c r="AC488" i="10"/>
  <c r="AE488" i="10" s="1"/>
  <c r="AC612" i="10"/>
  <c r="AE612" i="10" s="1"/>
  <c r="AC613" i="10"/>
  <c r="AE613" i="10" s="1"/>
  <c r="AC278" i="10"/>
  <c r="AE278" i="10" s="1"/>
  <c r="AC9" i="10"/>
  <c r="AE9" i="10" s="1"/>
  <c r="AC64" i="10"/>
  <c r="AE64" i="10" s="1"/>
  <c r="AC83" i="10"/>
  <c r="AE83" i="10" s="1"/>
  <c r="AC261" i="10"/>
  <c r="AE261" i="10" s="1"/>
  <c r="AC400" i="10"/>
  <c r="AE400" i="10" s="1"/>
  <c r="AC412" i="10"/>
  <c r="AE412" i="10" s="1"/>
  <c r="AC415" i="10"/>
  <c r="AE415" i="10" s="1"/>
  <c r="AC452" i="10"/>
  <c r="AE452" i="10" s="1"/>
  <c r="AC513" i="10"/>
  <c r="AE513" i="10" s="1"/>
  <c r="AC534" i="10"/>
  <c r="AE534" i="10" s="1"/>
  <c r="AC574" i="10"/>
  <c r="AE574" i="10" s="1"/>
  <c r="AC401" i="10"/>
  <c r="AE401" i="10" s="1"/>
  <c r="AC8" i="10"/>
  <c r="AE8" i="10" s="1"/>
  <c r="AC126" i="10"/>
  <c r="AE126" i="10" s="1"/>
  <c r="AC196" i="10"/>
  <c r="AE196" i="10" s="1"/>
  <c r="AC232" i="10"/>
  <c r="AE232" i="10" s="1"/>
  <c r="AC325" i="10"/>
  <c r="AE325" i="10" s="1"/>
  <c r="AC372" i="10"/>
  <c r="AE372" i="10" s="1"/>
  <c r="AC386" i="10"/>
  <c r="AE386" i="10" s="1"/>
  <c r="AC403" i="10"/>
  <c r="AE403" i="10" s="1"/>
  <c r="AC525" i="10"/>
  <c r="AE525" i="10" s="1"/>
  <c r="AC526" i="10"/>
  <c r="AE526" i="10" s="1"/>
  <c r="AC540" i="10"/>
  <c r="AE540" i="10" s="1"/>
  <c r="AC561" i="10"/>
  <c r="AE561" i="10" s="1"/>
  <c r="AC596" i="10"/>
  <c r="AE596" i="10" s="1"/>
  <c r="AC7" i="10"/>
  <c r="AE7" i="10" s="1"/>
  <c r="AC166" i="10"/>
  <c r="AE166" i="10" s="1"/>
  <c r="AC522" i="10"/>
  <c r="AE522" i="10" s="1"/>
  <c r="AC565" i="10"/>
  <c r="AE565" i="10" s="1"/>
  <c r="AC49" i="10"/>
  <c r="AE49" i="10" s="1"/>
  <c r="AC323" i="10"/>
  <c r="AE323" i="10" s="1"/>
  <c r="AC357" i="10"/>
  <c r="AE357" i="10" s="1"/>
  <c r="AC521" i="10"/>
  <c r="AE521" i="10" s="1"/>
  <c r="AC436" i="10"/>
  <c r="AE436" i="10" s="1"/>
  <c r="AC26" i="10"/>
  <c r="AE26" i="10" s="1"/>
  <c r="AC97" i="10"/>
  <c r="AE97" i="10" s="1"/>
  <c r="AC112" i="10"/>
  <c r="AE112" i="10" s="1"/>
  <c r="AC125" i="10"/>
  <c r="AE125" i="10" s="1"/>
  <c r="AC129" i="10"/>
  <c r="AE129" i="10" s="1"/>
  <c r="AC138" i="10"/>
  <c r="AE138" i="10" s="1"/>
  <c r="AC168" i="10"/>
  <c r="AE168" i="10" s="1"/>
  <c r="AC223" i="10"/>
  <c r="AE223" i="10" s="1"/>
  <c r="AC315" i="10"/>
  <c r="AE315" i="10" s="1"/>
  <c r="AC360" i="10"/>
  <c r="AE360" i="10" s="1"/>
  <c r="AC402" i="10"/>
  <c r="AE402" i="10" s="1"/>
  <c r="AC432" i="10"/>
  <c r="AE432" i="10" s="1"/>
  <c r="AC62" i="10"/>
  <c r="AE62" i="10" s="1"/>
  <c r="AC155" i="10"/>
  <c r="AE155" i="10" s="1"/>
  <c r="AC241" i="10"/>
  <c r="AE241" i="10" s="1"/>
  <c r="AC322" i="10"/>
  <c r="AE322" i="10" s="1"/>
  <c r="AC359" i="10"/>
  <c r="AE359" i="10" s="1"/>
  <c r="AC273" i="10"/>
  <c r="AE273" i="10" s="1"/>
  <c r="AC404" i="10"/>
  <c r="AE404" i="10" s="1"/>
  <c r="AC21" i="10"/>
  <c r="AE21" i="10" s="1"/>
  <c r="AC27" i="10"/>
  <c r="AE27" i="10" s="1"/>
  <c r="AC43" i="10"/>
  <c r="AE43" i="10" s="1"/>
  <c r="AC45" i="10"/>
  <c r="AE45" i="10" s="1"/>
  <c r="AC48" i="10"/>
  <c r="AE48" i="10" s="1"/>
  <c r="AC63" i="10"/>
  <c r="AE63" i="10" s="1"/>
  <c r="AC69" i="10"/>
  <c r="AE69" i="10" s="1"/>
  <c r="AC93" i="10"/>
  <c r="AE93" i="10" s="1"/>
  <c r="AC94" i="10"/>
  <c r="AE94" i="10" s="1"/>
  <c r="AC96" i="10"/>
  <c r="AE96" i="10" s="1"/>
  <c r="AC98" i="10"/>
  <c r="AE98" i="10" s="1"/>
  <c r="AC117" i="10"/>
  <c r="AE117" i="10" s="1"/>
  <c r="AC124" i="10"/>
  <c r="AE124" i="10" s="1"/>
  <c r="AC132" i="10"/>
  <c r="AE132" i="10" s="1"/>
  <c r="AC136" i="10"/>
  <c r="AE136" i="10" s="1"/>
  <c r="AC141" i="10"/>
  <c r="AE141" i="10" s="1"/>
  <c r="AC154" i="10"/>
  <c r="AE154" i="10" s="1"/>
  <c r="AC159" i="10"/>
  <c r="AE159" i="10" s="1"/>
  <c r="AC176" i="10"/>
  <c r="AE176" i="10" s="1"/>
  <c r="AC177" i="10"/>
  <c r="AE177" i="10" s="1"/>
  <c r="AC220" i="10"/>
  <c r="AE220" i="10" s="1"/>
  <c r="AC224" i="10"/>
  <c r="AE224" i="10" s="1"/>
  <c r="AC250" i="10"/>
  <c r="AE250" i="10" s="1"/>
  <c r="AC258" i="10"/>
  <c r="AE258" i="10" s="1"/>
  <c r="AC260" i="10"/>
  <c r="AE260" i="10" s="1"/>
  <c r="AC264" i="10"/>
  <c r="AE264" i="10" s="1"/>
  <c r="AC272" i="10"/>
  <c r="AE272" i="10" s="1"/>
  <c r="AC275" i="10"/>
  <c r="AE275" i="10" s="1"/>
  <c r="AC303" i="10"/>
  <c r="AE303" i="10" s="1"/>
  <c r="AC304" i="10"/>
  <c r="AE304" i="10" s="1"/>
  <c r="AC319" i="10"/>
  <c r="AE319" i="10" s="1"/>
  <c r="AC337" i="10"/>
  <c r="AE337" i="10" s="1"/>
  <c r="AC341" i="10"/>
  <c r="AE341" i="10" s="1"/>
  <c r="AC350" i="10"/>
  <c r="AE350" i="10" s="1"/>
  <c r="AC358" i="10"/>
  <c r="AE358" i="10" s="1"/>
  <c r="AC381" i="10"/>
  <c r="AE381" i="10" s="1"/>
  <c r="AC407" i="10"/>
  <c r="AE407" i="10" s="1"/>
  <c r="AC409" i="10"/>
  <c r="AE409" i="10" s="1"/>
  <c r="AC435" i="10"/>
  <c r="AE435" i="10" s="1"/>
  <c r="AC453" i="10"/>
  <c r="AE453" i="10" s="1"/>
  <c r="AC469" i="10"/>
  <c r="AE469" i="10" s="1"/>
  <c r="AC470" i="10"/>
  <c r="AE470" i="10" s="1"/>
  <c r="AC471" i="10"/>
  <c r="AE471" i="10" s="1"/>
  <c r="AC476" i="10"/>
  <c r="AE476" i="10" s="1"/>
  <c r="AC485" i="10"/>
  <c r="AE485" i="10" s="1"/>
  <c r="AC487" i="10"/>
  <c r="AE487" i="10" s="1"/>
  <c r="AC511" i="10"/>
  <c r="AE511" i="10" s="1"/>
  <c r="AC520" i="10"/>
  <c r="AE520" i="10" s="1"/>
  <c r="AC527" i="10"/>
  <c r="AE527" i="10" s="1"/>
  <c r="AC535" i="10"/>
  <c r="AE535" i="10" s="1"/>
  <c r="AC575" i="10"/>
  <c r="AE575" i="10" s="1"/>
  <c r="AC583" i="10"/>
  <c r="AE583" i="10" s="1"/>
  <c r="AC584" i="10"/>
  <c r="AE584" i="10" s="1"/>
  <c r="AC601" i="10"/>
  <c r="AE601" i="10" s="1"/>
  <c r="AC376" i="10"/>
  <c r="AE376" i="10" s="1"/>
  <c r="AC377" i="10"/>
  <c r="AE377" i="10" s="1"/>
  <c r="AC393" i="10"/>
  <c r="AE393" i="10" s="1"/>
  <c r="AC399" i="10"/>
  <c r="AE399" i="10" s="1"/>
  <c r="AC419" i="10"/>
  <c r="AE419" i="10" s="1"/>
  <c r="AC441" i="10"/>
  <c r="AE441" i="10" s="1"/>
  <c r="AC505" i="10"/>
  <c r="AE505" i="10" s="1"/>
  <c r="AC507" i="10"/>
  <c r="AE507" i="10" s="1"/>
  <c r="AC512" i="10"/>
  <c r="AE512" i="10" s="1"/>
  <c r="AC528" i="10"/>
  <c r="AE528" i="10" s="1"/>
  <c r="AC542" i="10"/>
  <c r="AE542" i="10" s="1"/>
  <c r="AC581" i="10"/>
  <c r="AE581" i="10" s="1"/>
  <c r="AC437" i="10"/>
  <c r="AE437" i="10" s="1"/>
  <c r="AC541" i="10"/>
  <c r="AE541" i="10" s="1"/>
  <c r="AC195" i="10"/>
  <c r="AE195" i="10" s="1"/>
  <c r="AC233" i="10"/>
  <c r="AE233" i="10" s="1"/>
  <c r="AC269" i="10"/>
  <c r="AE269" i="10" s="1"/>
  <c r="AC379" i="10"/>
  <c r="AE379" i="10" s="1"/>
  <c r="AC554" i="10"/>
  <c r="AE554" i="10" s="1"/>
  <c r="AC586" i="10"/>
  <c r="AE586" i="10" s="1"/>
  <c r="AC128" i="10"/>
  <c r="AE128" i="10" s="1"/>
  <c r="AC156" i="10"/>
  <c r="AE156" i="10" s="1"/>
  <c r="AK156" i="10" s="1"/>
  <c r="AG156" i="10" s="1"/>
  <c r="AC237" i="10"/>
  <c r="AE237" i="10" s="1"/>
  <c r="AC392" i="10"/>
  <c r="AE392" i="10" s="1"/>
  <c r="AC425" i="10"/>
  <c r="AE425" i="10" s="1"/>
  <c r="AK425" i="10" s="1"/>
  <c r="AI425" i="10" s="1"/>
  <c r="AC503" i="10"/>
  <c r="AE503" i="10" s="1"/>
  <c r="AK503" i="10" s="1"/>
  <c r="AJ503" i="10" s="1"/>
  <c r="AC529" i="10"/>
  <c r="AE529" i="10" s="1"/>
  <c r="AK529" i="10" s="1"/>
  <c r="AG529" i="10" s="1"/>
  <c r="AC186" i="10"/>
  <c r="AE186" i="10" s="1"/>
  <c r="AC183" i="10"/>
  <c r="AE183" i="10" s="1"/>
  <c r="AC306" i="10"/>
  <c r="AE306" i="10" s="1"/>
  <c r="AC332" i="10"/>
  <c r="AE332" i="10" s="1"/>
  <c r="AI529" i="10" l="1"/>
  <c r="AM529" i="10"/>
  <c r="AJ529" i="10"/>
  <c r="AF529" i="10"/>
  <c r="AM425" i="10"/>
  <c r="AG425" i="10"/>
  <c r="AJ425" i="10"/>
  <c r="AF425" i="10"/>
  <c r="AK392" i="10"/>
  <c r="AJ392" i="10" s="1"/>
  <c r="AK237" i="10"/>
  <c r="AG237" i="10" s="1"/>
  <c r="AJ156" i="10"/>
  <c r="AF156" i="10"/>
  <c r="AI156" i="10"/>
  <c r="AK128" i="10"/>
  <c r="AI128" i="10" s="1"/>
  <c r="AJ186" i="10"/>
  <c r="AI186" i="10"/>
  <c r="AJ306" i="10"/>
  <c r="AI306" i="10"/>
  <c r="AF306" i="10"/>
  <c r="AJ183" i="10"/>
  <c r="AI183" i="10"/>
  <c r="AF183" i="10"/>
  <c r="AJ332" i="10"/>
  <c r="AF332" i="10"/>
  <c r="AI332" i="10"/>
  <c r="AF503" i="10"/>
  <c r="AG503" i="10"/>
  <c r="AM503" i="10"/>
  <c r="AI503" i="10"/>
  <c r="AF186" i="10"/>
  <c r="AG392" i="10" l="1"/>
  <c r="AF237" i="10"/>
  <c r="AF392" i="10"/>
  <c r="AI392" i="10"/>
  <c r="AI237" i="10"/>
  <c r="AJ237" i="10"/>
  <c r="AG128" i="10"/>
  <c r="AF128" i="10"/>
  <c r="AJ128" i="10"/>
  <c r="AM128" i="10"/>
  <c r="AM237" i="10"/>
  <c r="AM541" i="10" l="1"/>
  <c r="AM269" i="10"/>
  <c r="AM437" i="10"/>
  <c r="AM233" i="10"/>
  <c r="AM195" i="10"/>
  <c r="AM246" i="10" l="1"/>
  <c r="AC450" i="10" l="1"/>
  <c r="AE450" i="10" s="1"/>
  <c r="AK450" i="10" s="1"/>
  <c r="AI450" i="10" l="1"/>
  <c r="AM450" i="10"/>
  <c r="AF450" i="10"/>
  <c r="AG450" i="10"/>
  <c r="AJ450" i="10"/>
  <c r="AM73" i="10"/>
  <c r="AM178" i="10"/>
  <c r="AM271" i="10"/>
  <c r="AM266" i="10"/>
  <c r="AM379" i="10"/>
  <c r="AM356" i="10"/>
  <c r="AM554" i="10"/>
  <c r="AM586" i="10"/>
  <c r="AM40" i="10"/>
  <c r="AM36" i="10"/>
  <c r="AM34" i="10"/>
  <c r="AM47" i="10"/>
  <c r="AM52" i="10"/>
  <c r="AM61" i="10"/>
  <c r="AM77" i="10"/>
  <c r="AM80" i="10"/>
  <c r="AM113" i="10"/>
  <c r="AM131" i="10"/>
  <c r="AM133" i="10"/>
  <c r="AM139" i="10"/>
  <c r="AM157" i="10"/>
  <c r="AM142" i="10"/>
  <c r="AM161" i="10"/>
  <c r="AM162" i="10"/>
  <c r="AM563" i="10"/>
  <c r="AM230" i="10"/>
  <c r="AM240" i="10"/>
  <c r="AM286" i="10"/>
  <c r="AM321" i="10"/>
  <c r="AM354" i="10"/>
  <c r="AM28" i="10"/>
  <c r="AM92" i="10"/>
  <c r="AM102" i="10"/>
  <c r="AM94" i="10"/>
  <c r="AM520" i="10"/>
  <c r="AM165" i="10"/>
  <c r="AM435" i="10"/>
  <c r="AM290" i="10"/>
  <c r="AM245" i="10"/>
  <c r="AM49" i="10"/>
  <c r="AM400" i="10"/>
  <c r="AM471" i="10"/>
  <c r="AM456" i="10"/>
  <c r="AM488" i="10"/>
  <c r="AM511" i="10"/>
  <c r="AM272" i="10"/>
  <c r="AM20" i="10"/>
  <c r="AM141" i="10"/>
  <c r="AM175" i="10"/>
  <c r="AM403" i="10"/>
  <c r="AM21" i="10"/>
  <c r="AM614" i="10"/>
  <c r="AM312" i="10"/>
  <c r="AM289" i="10"/>
  <c r="AM323" i="10"/>
  <c r="AM409" i="10"/>
  <c r="AM138" i="10"/>
  <c r="AM453" i="10"/>
  <c r="AM69" i="10"/>
  <c r="AM575" i="10"/>
  <c r="AM470" i="10"/>
  <c r="AM136" i="10"/>
  <c r="AM476" i="10"/>
  <c r="AM304" i="10"/>
  <c r="AM220" i="10"/>
  <c r="AM112" i="10"/>
  <c r="AM583" i="10"/>
  <c r="AM154" i="10"/>
  <c r="AM601" i="10"/>
  <c r="AM319" i="10"/>
  <c r="AM132" i="10"/>
  <c r="AM64" i="10"/>
  <c r="AM535" i="10"/>
  <c r="AM402" i="10"/>
  <c r="AM513" i="10"/>
  <c r="AM370" i="10"/>
  <c r="AM84" i="10"/>
  <c r="AM225" i="10"/>
  <c r="AM63" i="10"/>
  <c r="AM166" i="10"/>
  <c r="AM159" i="10"/>
  <c r="AM43" i="10"/>
  <c r="AM452" i="10"/>
  <c r="AM454" i="10"/>
  <c r="AM7" i="10"/>
  <c r="AM6" i="10"/>
  <c r="AM344" i="10"/>
  <c r="AM350" i="10"/>
  <c r="AM129" i="10"/>
  <c r="AM341" i="10"/>
  <c r="AM260" i="10"/>
  <c r="AM9" i="10"/>
  <c r="AM124" i="10"/>
  <c r="AM176" i="10"/>
  <c r="AM8" i="10"/>
  <c r="AM404" i="10"/>
  <c r="AM275" i="10"/>
  <c r="AM224" i="10"/>
  <c r="AM117" i="10"/>
  <c r="AM315" i="10"/>
  <c r="AM381" i="10"/>
  <c r="AM250" i="10"/>
  <c r="AM264" i="10"/>
  <c r="AM485" i="10"/>
  <c r="AM48" i="10"/>
  <c r="AM527" i="10"/>
  <c r="AM177" i="10"/>
  <c r="AM596" i="10"/>
  <c r="AM303" i="10"/>
  <c r="AM232" i="10"/>
  <c r="AM455" i="10"/>
  <c r="AM45" i="10"/>
  <c r="AM196" i="10"/>
  <c r="AM446" i="10"/>
  <c r="AM469" i="10"/>
  <c r="AM401" i="10"/>
  <c r="AM168" i="10"/>
  <c r="AM412" i="10"/>
  <c r="AM358" i="10"/>
  <c r="AM258" i="10"/>
  <c r="AM432" i="10"/>
  <c r="AM93" i="10"/>
  <c r="AM144" i="10"/>
  <c r="AM457" i="10"/>
  <c r="AM337" i="10"/>
  <c r="AM386" i="10"/>
  <c r="AM95" i="10"/>
  <c r="AM62" i="10"/>
  <c r="AM278" i="10"/>
  <c r="AM261" i="10"/>
  <c r="AM160" i="10"/>
  <c r="AM525" i="10"/>
  <c r="AM407" i="10"/>
  <c r="AM345" i="10"/>
  <c r="AM574" i="10"/>
  <c r="AM76" i="10"/>
  <c r="AM27" i="10"/>
  <c r="AM322" i="10"/>
  <c r="AM325" i="10"/>
  <c r="AM445" i="10"/>
  <c r="AM115" i="10"/>
  <c r="AM436" i="10"/>
  <c r="AM534" i="10"/>
  <c r="AM540" i="10"/>
  <c r="AM372" i="10"/>
  <c r="AM273" i="10"/>
  <c r="AM155" i="10"/>
  <c r="AM223" i="10"/>
  <c r="AM359" i="10"/>
  <c r="AM360" i="10"/>
  <c r="AM522" i="10"/>
  <c r="AM83" i="10"/>
  <c r="AM487" i="10"/>
  <c r="AM357" i="10"/>
  <c r="AM146" i="10"/>
  <c r="AM565" i="10"/>
  <c r="AM126" i="10"/>
  <c r="AM612" i="10"/>
  <c r="AM459" i="10"/>
  <c r="AM98" i="10"/>
  <c r="AM26" i="10"/>
  <c r="AM514" i="10"/>
  <c r="AM613" i="10"/>
  <c r="AM415" i="10"/>
  <c r="AM405" i="10"/>
  <c r="AM584" i="10"/>
  <c r="AM145" i="10"/>
  <c r="AM241" i="10"/>
  <c r="AM521" i="10"/>
  <c r="AM125" i="10"/>
  <c r="AM97" i="10"/>
  <c r="AM143" i="10"/>
  <c r="AM96" i="10"/>
  <c r="AM458" i="10"/>
  <c r="AM526" i="10"/>
  <c r="AM561" i="10"/>
  <c r="AM376" i="10"/>
  <c r="AM377" i="10"/>
  <c r="AM392" i="10"/>
  <c r="AM393" i="10"/>
  <c r="AM399" i="10"/>
  <c r="AM419" i="10"/>
  <c r="AM434" i="10"/>
  <c r="AM441" i="10"/>
  <c r="AM430" i="10"/>
  <c r="AM447" i="10"/>
  <c r="AM482" i="10"/>
  <c r="AM481" i="10"/>
  <c r="AM484" i="10"/>
  <c r="AM479" i="10"/>
  <c r="AM486" i="10"/>
  <c r="AM504" i="10"/>
  <c r="AM477" i="10"/>
  <c r="AM492" i="10"/>
  <c r="AM505" i="10"/>
  <c r="AM506" i="10"/>
  <c r="AM507" i="10"/>
  <c r="AM512" i="10"/>
  <c r="AM530" i="10"/>
  <c r="AM528" i="10"/>
  <c r="AM542" i="10"/>
  <c r="AM581" i="10"/>
  <c r="AJ378" i="10" l="1"/>
  <c r="AI378" i="10"/>
  <c r="AF378" i="10"/>
  <c r="AM378" i="10"/>
  <c r="AC246" i="10" l="1"/>
  <c r="AE246" i="10" s="1"/>
  <c r="AI422" i="10"/>
</calcChain>
</file>

<file path=xl/sharedStrings.xml><?xml version="1.0" encoding="utf-8"?>
<sst xmlns="http://schemas.openxmlformats.org/spreadsheetml/2006/main" count="13606" uniqueCount="2974">
  <si>
    <t>Application Reference</t>
  </si>
  <si>
    <t>Net developable area ratio</t>
  </si>
  <si>
    <t>Build Rate</t>
  </si>
  <si>
    <t>Lead in times (months)</t>
  </si>
  <si>
    <t>Density</t>
  </si>
  <si>
    <t>Gross Capacity</t>
  </si>
  <si>
    <t>2020-21</t>
  </si>
  <si>
    <t>2021-22</t>
  </si>
  <si>
    <t>2022-23</t>
  </si>
  <si>
    <t>2023-24</t>
  </si>
  <si>
    <t>2024-25</t>
  </si>
  <si>
    <t>total years 1-5 minus losses</t>
  </si>
  <si>
    <t>2025-26</t>
  </si>
  <si>
    <t>2026-27</t>
  </si>
  <si>
    <t>2027-28</t>
  </si>
  <si>
    <t>2028-29</t>
  </si>
  <si>
    <t>2029-30</t>
  </si>
  <si>
    <t>total years 6-10 minus losses</t>
  </si>
  <si>
    <t>2030-31</t>
  </si>
  <si>
    <t>2031-32</t>
  </si>
  <si>
    <t>2032-33</t>
  </si>
  <si>
    <t>2033-34</t>
  </si>
  <si>
    <t>2034-35</t>
  </si>
  <si>
    <t>total years 11-15 minus losses</t>
  </si>
  <si>
    <t>Aroebuck-1</t>
  </si>
  <si>
    <t>North Hall Farm, Chapel Green, Appleton Roebuck</t>
  </si>
  <si>
    <t>Appleton Roebuck</t>
  </si>
  <si>
    <t>N/A</t>
  </si>
  <si>
    <t>Residential</t>
  </si>
  <si>
    <t>Designated Service Village</t>
  </si>
  <si>
    <t>Agricultural fields</t>
  </si>
  <si>
    <t>Predominantly agricultural, residential to South</t>
  </si>
  <si>
    <t>No</t>
  </si>
  <si>
    <t>None</t>
  </si>
  <si>
    <t>FZ3a - 24.2%, FZ1 - 75.8%</t>
  </si>
  <si>
    <t>No previous unimplemented residential permissions. 1 landowner. No impact on availability from existing land use</t>
  </si>
  <si>
    <t>0-5 years</t>
  </si>
  <si>
    <t>Countryside</t>
  </si>
  <si>
    <t>Yes</t>
  </si>
  <si>
    <t>Engagement with site promoters has shown no viability issues. Possible decontamination and flood mitigation measures may add to costs.</t>
  </si>
  <si>
    <t>Aroebuck-3</t>
  </si>
  <si>
    <t>Land at Villa Farm, Main Street, Appleton Roebuck</t>
  </si>
  <si>
    <t>FZ1 - 100%</t>
  </si>
  <si>
    <t>No previous unimplemented residential permissions/One landowner/No impact on availability from existing land use - farm tenancy could be ended or relocated elsewhere</t>
  </si>
  <si>
    <t>Engagement with site promoters has shown no viability issues.</t>
  </si>
  <si>
    <t>Aroebuck-4</t>
  </si>
  <si>
    <t>Land East of Colton Lane, Appleton Roebuck</t>
  </si>
  <si>
    <t>Agricultural to North/East/South/West</t>
  </si>
  <si>
    <t>Aroebuck-5</t>
  </si>
  <si>
    <t>Land West of Malt Kiln Lane, Appleton Roebuck</t>
  </si>
  <si>
    <t>Agricultural to North/East/West. Residential to South</t>
  </si>
  <si>
    <t>Engagement with site promoters has shown no viability issues. Possible flood mitigation measures may add to costs.</t>
  </si>
  <si>
    <t>Aroebuck-6</t>
  </si>
  <si>
    <t>Land East of Malt Kiln Lane, Appleton Roebuck</t>
  </si>
  <si>
    <t>Agricultural to North/East/West. Residential to South-East/North-West</t>
  </si>
  <si>
    <t>FZ2 - 0.1%, FZ1 - 99.9%</t>
  </si>
  <si>
    <t>Aroebuck-7</t>
  </si>
  <si>
    <t>Roebuck Barracks, Broad Lane, Appleton Roebuck</t>
  </si>
  <si>
    <t xml:space="preserve">Engagement with site promoters has shown no viability issues. Detailed site investigations have taken place to identify development options and costs. </t>
  </si>
  <si>
    <t>Aroebuck-8</t>
  </si>
  <si>
    <t>Land at Therncroft Maltkiln Lane, Appleton Roebuck.</t>
  </si>
  <si>
    <t>Residential to South/East. Agriculture fields to North/West</t>
  </si>
  <si>
    <t>Site is viable at this time. Possible flood mitigation measures may add to costs.</t>
  </si>
  <si>
    <t>Aroebuck-9</t>
  </si>
  <si>
    <t>Land West of Northfield Avenue, Appleton Roebuck</t>
  </si>
  <si>
    <t>Residential to East/South. Agriculture to West/North</t>
  </si>
  <si>
    <t>Agricultural to North/West. Residential to South and paddocks to East</t>
  </si>
  <si>
    <t>Land adjacent to Hillcrest House, Colton Lane, Appleton Roebuck</t>
  </si>
  <si>
    <t>Land adjacent to Maltkin Lane</t>
  </si>
  <si>
    <t>Land adjacent to Rosemary Garth, Villa Farm Way, Appleton Roebuck</t>
  </si>
  <si>
    <t>FZ2 - 0.4% FZ1 - 99.6%</t>
  </si>
  <si>
    <t>Barlow</t>
  </si>
  <si>
    <t>Paddock</t>
  </si>
  <si>
    <t>Secondary Village</t>
  </si>
  <si>
    <t>Barlow-3</t>
  </si>
  <si>
    <t>Land at Oak Tree Nursery, Mill Lane, Barlow</t>
  </si>
  <si>
    <t>Agricultural land with Oak Tree Nursery</t>
  </si>
  <si>
    <t>Predominantly agriculture with residential to East/South</t>
  </si>
  <si>
    <t xml:space="preserve">FZ3a - 100% </t>
  </si>
  <si>
    <t>Barlow-5</t>
  </si>
  <si>
    <t>Land at School Farm, Mill Lane, Barlow</t>
  </si>
  <si>
    <t>Predominantly agricultural with residential to North/South</t>
  </si>
  <si>
    <t>FZ3a - 63.4%, FZ2 - 11.5%, FZ1 - 25.2%</t>
  </si>
  <si>
    <t>Barlow-2</t>
  </si>
  <si>
    <t>Land rear of Morello Garth, Park Lane, Barlow</t>
  </si>
  <si>
    <t>2018/1122/REMM</t>
  </si>
  <si>
    <t>Residential Permission</t>
  </si>
  <si>
    <t>Agricultural field with associated farm buildings</t>
  </si>
  <si>
    <t>Agricultural fields to West. Residential to North/East/South</t>
  </si>
  <si>
    <t>Extant planning permission/One landowner/No impact on availability from existing land use</t>
  </si>
  <si>
    <t>Barkston-1</t>
  </si>
  <si>
    <t>Land at Sawyer Wells Farm, Saw Wells Lane, Barkston Ash</t>
  </si>
  <si>
    <t>Barkston Ash</t>
  </si>
  <si>
    <t>Agricultural land and farmstead</t>
  </si>
  <si>
    <t>Residential to West. Agricultural fields to North/East/South</t>
  </si>
  <si>
    <t>Mixed</t>
  </si>
  <si>
    <t>FZ2 - 17.5%, FZ1 - 82.5%</t>
  </si>
  <si>
    <t>Barkston-2</t>
  </si>
  <si>
    <t>Land east of London Road and north of Back Lane, Barkston Ash</t>
  </si>
  <si>
    <t>Agricultural Field</t>
  </si>
  <si>
    <t>Residential to the North and East. Agricultural fields and farm buildings to the West. Agricultural fields to the South.</t>
  </si>
  <si>
    <t>Barlby-2</t>
  </si>
  <si>
    <t>Land North of Barlby Hall, York Road, Barlby</t>
  </si>
  <si>
    <t>Barlby</t>
  </si>
  <si>
    <t>Barlby Hall to South. Agricultural fields to North/East/West</t>
  </si>
  <si>
    <t>Access can be achieved through third party land but an agreement is not in place.</t>
  </si>
  <si>
    <t>FZ3a - 6.8%, FZ1 - 93.2%</t>
  </si>
  <si>
    <t>Barlby-9</t>
  </si>
  <si>
    <t>Land West of York Road, Barlby</t>
  </si>
  <si>
    <t>2013/0478/FUL, 2016/1314/FUL &amp; 2017/1295/FULM</t>
  </si>
  <si>
    <t>River Ouse to West/ Residential to South/East. Agricultural to North</t>
  </si>
  <si>
    <t>Extant planning permissions/Being built out/One landowner/No impact on availability from existing land use</t>
  </si>
  <si>
    <t>Barlby-5</t>
  </si>
  <si>
    <t>Land North of The Laurels, Barlby</t>
  </si>
  <si>
    <t xml:space="preserve">2018/0468/REMM &amp; 2019/0792/FUL
</t>
  </si>
  <si>
    <t>Residential to South/East. Barlby High school to North. Agricultural fields to West</t>
  </si>
  <si>
    <t>Extant planning permissions/One landowner/No impact on availability from existing land use</t>
  </si>
  <si>
    <t>No physical constraints identified at this time</t>
  </si>
  <si>
    <t xml:space="preserve">0-5 years </t>
  </si>
  <si>
    <t>FZ3a - 100%</t>
  </si>
  <si>
    <t>Land at the Magazine, Barlby</t>
  </si>
  <si>
    <t>FZ3a - 96.2%, FZ2 - 0.5%, FZ1 - 3.3%</t>
  </si>
  <si>
    <t>Residential to North/East/South/West</t>
  </si>
  <si>
    <t>The gaining of a planning permission previously by a developer is some indication that the site is economically viable to the housing market</t>
  </si>
  <si>
    <t>Barlby-12</t>
  </si>
  <si>
    <t>Land at Turnhead Farm, Barlby</t>
  </si>
  <si>
    <t>Farm Buildings to the North/South. Agricultural fields to East/West</t>
  </si>
  <si>
    <t>FZ3b - 0.8%, FZ2 - 0.1%, FZ1 - 99.1%</t>
  </si>
  <si>
    <t>No known constraints - minor powerline on site</t>
  </si>
  <si>
    <t>No unimplemented residential permissions. One landowner. No impact on availability from existing land use</t>
  </si>
  <si>
    <t>Barlby-13</t>
  </si>
  <si>
    <t>Agricultural to North/East. River Ouse West. Residential South.</t>
  </si>
  <si>
    <t>FZ3b - 0.4%, FZ2 - 4.9%, FZ1 - 94.8%</t>
  </si>
  <si>
    <t>Barlby-23</t>
  </si>
  <si>
    <t>Land off York Road, Barlby</t>
  </si>
  <si>
    <t>Agricultural field and farm buildings West. Highway East. Agricultural land North/South.</t>
  </si>
  <si>
    <t>No unimplemented residential permissions/One landowner/No impact on availability from existing land use</t>
  </si>
  <si>
    <t>Magazine Farm, Selby Bypass, Barlby</t>
  </si>
  <si>
    <t>Agricultural storage</t>
  </si>
  <si>
    <t>A63 to West. Agricultural to North/East/South</t>
  </si>
  <si>
    <t>Sand Lane, York Road, Barlby</t>
  </si>
  <si>
    <t>Beal-1</t>
  </si>
  <si>
    <t>Land North of Ings Lane, Beal</t>
  </si>
  <si>
    <t>Beal</t>
  </si>
  <si>
    <t>River Aire to North. Residential to East/South/West</t>
  </si>
  <si>
    <t>FZ3a - 30.5%, FZ2 - 66.8%, FZ1 - 0.7%</t>
  </si>
  <si>
    <t>Residential to North. Agriculture to East/South/West</t>
  </si>
  <si>
    <t>Engagement with site promoters has shown no viability issues. Possible decontamination measures may add to costs.</t>
  </si>
  <si>
    <t>Beal-4</t>
  </si>
  <si>
    <t>Land at Dorham Hollygarth Lane, Beal</t>
  </si>
  <si>
    <t>Residential to North/East. Agricultural to West/South</t>
  </si>
  <si>
    <t>No previous unimplemented residential permissions/One landowner/No impact on availability from existing land use</t>
  </si>
  <si>
    <t>Beal-5</t>
  </si>
  <si>
    <t>Ings Lane/Village Farm Close, Beal</t>
  </si>
  <si>
    <t xml:space="preserve">Beal </t>
  </si>
  <si>
    <t>CO/2000/0211</t>
  </si>
  <si>
    <t>Residential and scrubland</t>
  </si>
  <si>
    <t>Residential/farmstead to North. Agricultural fields to East. Residential to West/South</t>
  </si>
  <si>
    <t>Extant residential planning permission/One landowner/No impact on availability from existing land use</t>
  </si>
  <si>
    <t>6-10 years - development at the site has stalled for a period of several years.</t>
  </si>
  <si>
    <t>Land to the west side of New Lane, Beal</t>
  </si>
  <si>
    <t>Land to the East site of New Lane, Beal.</t>
  </si>
  <si>
    <t>Biggin-1</t>
  </si>
  <si>
    <t>Land adjacent to Little Common Farm, Biggin Lane, Biggin</t>
  </si>
  <si>
    <t>Biggin</t>
  </si>
  <si>
    <t>2017/1269/FUL</t>
  </si>
  <si>
    <t>Predominantly agricultural with residential to East/West</t>
  </si>
  <si>
    <t>Agricultural field and farm buildings</t>
  </si>
  <si>
    <t>Bilbrough-1</t>
  </si>
  <si>
    <t>Land adjacent to 3 The Old Stables, Moor Lane, Bilbrough</t>
  </si>
  <si>
    <t>Bilbrough</t>
  </si>
  <si>
    <t>Predominantly agriculture with residential to East</t>
  </si>
  <si>
    <t>Scrubland</t>
  </si>
  <si>
    <t>Site has not been marketed and no viability assessment has been undertaken.</t>
  </si>
  <si>
    <t>Bilbrough-4</t>
  </si>
  <si>
    <t>Village Farm, Main Street, Bilbrough</t>
  </si>
  <si>
    <t>2017/0125/FUL</t>
  </si>
  <si>
    <t>Farm buildings</t>
  </si>
  <si>
    <t>Land to the South East of Cat Lane, Bilbrough</t>
  </si>
  <si>
    <t>Birkin-1</t>
  </si>
  <si>
    <t>Land North of Haddlesey Road, Birkin</t>
  </si>
  <si>
    <t>Birkin</t>
  </si>
  <si>
    <t>Agriculture to North. Residential to East/South/West</t>
  </si>
  <si>
    <t>FZ2 - 19.1%, FZ1 - 80.9%</t>
  </si>
  <si>
    <t>Birkin-2</t>
  </si>
  <si>
    <t>Land west of Main Street, Birkin</t>
  </si>
  <si>
    <t>Agriculture to West/North. Residential to East/South</t>
  </si>
  <si>
    <t>BoltonPercy-1</t>
  </si>
  <si>
    <t>Land to the West of Marsh Lane, Bolton Percy</t>
  </si>
  <si>
    <t>Bolton Percy</t>
  </si>
  <si>
    <t>Vacant agricultural/scrubland</t>
  </si>
  <si>
    <t>FZ3b - 28.5%, FZ2 - 4.4%, FZ1 - 67.1%</t>
  </si>
  <si>
    <t>Brayton-2</t>
  </si>
  <si>
    <t>Land North of Bridgfelde, Brayton Lane, Brayton</t>
  </si>
  <si>
    <t>Brayton</t>
  </si>
  <si>
    <t>Agriculture fields to North/West/East. Farm to South</t>
  </si>
  <si>
    <t>FZ2 - 98.1%, FZ1 - 1.9%</t>
  </si>
  <si>
    <t>Brayton-3</t>
  </si>
  <si>
    <t>Land South of Brackenhill Lane, Brayton</t>
  </si>
  <si>
    <t>Residential to East/South. Agricultural fields to North/West. Cemetery to North</t>
  </si>
  <si>
    <t>FZ2 - 65.5%, FZ1 - 34.5%</t>
  </si>
  <si>
    <t>No known constraints - small scale power line along site boundary</t>
  </si>
  <si>
    <t>Brayton-5</t>
  </si>
  <si>
    <t>Land East of Foxhill Lane, Brayton</t>
  </si>
  <si>
    <t>Residential to West. Community centre/playing fields to North. Church to East. Greenfield land to South</t>
  </si>
  <si>
    <t>FZ2 - 100%</t>
  </si>
  <si>
    <t>Brayton-8</t>
  </si>
  <si>
    <t>Land north of Barff Lane, Brayton</t>
  </si>
  <si>
    <t>Agricultural fields to the North/South/East/West. Residential to South-East/North</t>
  </si>
  <si>
    <t>FZ2 - 13.4%, FZ1 - 86.6%</t>
  </si>
  <si>
    <t>Brayton-11</t>
  </si>
  <si>
    <t>Land east of Meadowcroft, Brayton</t>
  </si>
  <si>
    <t>Woodland/residential to West. Agriculture to South/North. Primary School to East. Church to North. Bowling club to East</t>
  </si>
  <si>
    <t>FZ2 - 97.6%, FZ1 - 2.4%</t>
  </si>
  <si>
    <t>Brayton-12</t>
  </si>
  <si>
    <t>Land east of Linton Close, Brayton</t>
  </si>
  <si>
    <t>Residential to West. Agriculture to South/North. Canal to East</t>
  </si>
  <si>
    <t>FZ3a - 56.5%, FZ2 - 33.3%, FZ1 - 10.3%</t>
  </si>
  <si>
    <t>No known constraints - minor power lines through the site</t>
  </si>
  <si>
    <t>Brayton-19</t>
  </si>
  <si>
    <t>Land at Brayton Hall</t>
  </si>
  <si>
    <t>Agricultural fields and farm buildings</t>
  </si>
  <si>
    <t>Residential to North/East/West. Agriculture to East/South-West. Highway to South</t>
  </si>
  <si>
    <t>FZ3a - 26.2%, FZ2 - 27.6%, FZ1 - 46.3%</t>
  </si>
  <si>
    <t>No known constraints.  Telephone lines, but nothing significant.</t>
  </si>
  <si>
    <t>No previous unimplemented residential permissions/One landowner/Site dependent on 3rd party for access/Farm tenancy could be ended or relocated elsewhere</t>
  </si>
  <si>
    <t>6-10 years</t>
  </si>
  <si>
    <t>Land south of Mill Lane, Brayton</t>
  </si>
  <si>
    <t>Residential to North/East. A63 to South. Agricultural fields to South/East/West</t>
  </si>
  <si>
    <t>Brayton-1</t>
  </si>
  <si>
    <t>2018/0294/REM</t>
  </si>
  <si>
    <t>Agricultural fields to North/West. Residential to South/East</t>
  </si>
  <si>
    <t>Brayton-18</t>
  </si>
  <si>
    <t>Land West of St Wilfrids Close, Brayton</t>
  </si>
  <si>
    <t>2017/0427/FULM</t>
  </si>
  <si>
    <t>Residential to East/North. Agriculture to South/West</t>
  </si>
  <si>
    <t>No known constraints - minor power lines on site</t>
  </si>
  <si>
    <t>Engagement with site promoters has shown no viability issues. Enquiries received from developers.</t>
  </si>
  <si>
    <t>Brayton-21</t>
  </si>
  <si>
    <t>Land rear of The Poplars, Brayton</t>
  </si>
  <si>
    <t>2017/1356/REMM</t>
  </si>
  <si>
    <t>Agriculture to South/West. Residential to North/East</t>
  </si>
  <si>
    <t xml:space="preserve">Extant planning permission/One landowner/No impact on availability from existing land use. Director Ian Mackintosh of site owners Mack and Lawler Builders on 05/10/2016, stated that reserved matters permission would be sought within the next couple of years. </t>
  </si>
  <si>
    <t>Brayton-23</t>
  </si>
  <si>
    <t>Land north of Mill Lane, Brayton</t>
  </si>
  <si>
    <t xml:space="preserve">Residential to the North/East. North-East agricultural. Residential and agricultural to South. </t>
  </si>
  <si>
    <t>Developers are in advanced legal discussions with landowner, with a view to concluding a development option shortly.  High level development appraisal undertaken</t>
  </si>
  <si>
    <t>Brotherton</t>
  </si>
  <si>
    <t>Brotherton-2</t>
  </si>
  <si>
    <t>Land at Pasture Lane, Brotherton</t>
  </si>
  <si>
    <t>Vehicle maintenance garage and storage</t>
  </si>
  <si>
    <t>Residential to East and South. Industrial water pools to West. Employment to North</t>
  </si>
  <si>
    <t>FZ2 - 45.5%, FZ1 - 54.5%</t>
  </si>
  <si>
    <t>Major constraints exist - major electricity line over site</t>
  </si>
  <si>
    <t xml:space="preserve">Possible flood mitigation measures may add to costs. National grid guidelines concerning development around overhead lines may affect the viability of the site. </t>
  </si>
  <si>
    <t>Burton Salmon</t>
  </si>
  <si>
    <t>Burn-1</t>
  </si>
  <si>
    <t>Burn Grange Farm, Doncaster Road, Burn</t>
  </si>
  <si>
    <t>Burn</t>
  </si>
  <si>
    <t>Agricultural land to the North/West/East. Civil engineering company to the East. Residential to West</t>
  </si>
  <si>
    <t>FZ3a - 99.4%, FZ2 - 0.3%, FZ1 - 0.3%</t>
  </si>
  <si>
    <t>Burn-2</t>
  </si>
  <si>
    <t>Land at Millstones West Lane, Burn</t>
  </si>
  <si>
    <t>Agricultural land to the North/East/West. Residential to South</t>
  </si>
  <si>
    <t>FZ2 - 20.8%, FZ1 - 79.2%</t>
  </si>
  <si>
    <t>Burn-3</t>
  </si>
  <si>
    <t>Land at Burn House Farm West Lane, Burn</t>
  </si>
  <si>
    <t>Agricultural land to the East/South. Farm/residential to the West/North</t>
  </si>
  <si>
    <t>FZ2 - 31.8%, FZ1 - 68.2%</t>
  </si>
  <si>
    <t>Overgrown field</t>
  </si>
  <si>
    <t>Burn-6</t>
  </si>
  <si>
    <t>Poplar House, Main Road, Burn</t>
  </si>
  <si>
    <t>2009/0950/REM</t>
  </si>
  <si>
    <t>Overgrown field to South-West. Residential to East/South. Agricultural field to North</t>
  </si>
  <si>
    <t>Burn-8</t>
  </si>
  <si>
    <t>Burn Airfield</t>
  </si>
  <si>
    <t>Woodland to South-West. Residential North East. Remaining land surrounded by agricultural. Farm buildings to the East</t>
  </si>
  <si>
    <t>FZ3a - 98.5%, FZ2 - 0.7%, FZ1 - 0.8%</t>
  </si>
  <si>
    <t xml:space="preserve">Engagement with site promoters has shown no viability issues. </t>
  </si>
  <si>
    <t>Land East of Main Road, Burn</t>
  </si>
  <si>
    <t>FZ3a - 97.6%, FZ2 - 2.4%</t>
  </si>
  <si>
    <t>Byram-1</t>
  </si>
  <si>
    <t>Land adjacent Primrose Dene, Byram</t>
  </si>
  <si>
    <t>Byram</t>
  </si>
  <si>
    <t>Byram-2</t>
  </si>
  <si>
    <t>Land south of Field View, Byram</t>
  </si>
  <si>
    <t>Residential to North. Agriculture to East/South/West. Highway to West</t>
  </si>
  <si>
    <t>FZ3b - 53.1%, FZ3a - 8.1%, FZ2 - 3%, FZ1 - 35.8%</t>
  </si>
  <si>
    <t>Agricultural fields and woodland</t>
  </si>
  <si>
    <t>Camblesforth-1</t>
  </si>
  <si>
    <t>Land adjacent to Parkwood farm, Selby Road, Camblesforth</t>
  </si>
  <si>
    <t>Camblesforth</t>
  </si>
  <si>
    <t>Agricultural field</t>
  </si>
  <si>
    <t>Agricultural fields to North/South/West. Residential to East/North-West</t>
  </si>
  <si>
    <t>FZ3a - 97.3%, FZ1 - 2.7%</t>
  </si>
  <si>
    <t>Site within Groundwater Protection Zone 3</t>
  </si>
  <si>
    <t>Camblesforth-2</t>
  </si>
  <si>
    <t>Land at New Oak Farm, Camblesforth</t>
  </si>
  <si>
    <t>Farm buildings and agricultural fields</t>
  </si>
  <si>
    <t>Agricultural to the South/East/North. Residential to West</t>
  </si>
  <si>
    <t>Camblesforth-3</t>
  </si>
  <si>
    <t>Land north of Beech Grove, Camblesforth</t>
  </si>
  <si>
    <t>Agricultural land to the North/West. Residential to the South/East</t>
  </si>
  <si>
    <t>FZ3a - 0.4%, FZ1 - 99.6%</t>
  </si>
  <si>
    <t>Garages</t>
  </si>
  <si>
    <t>Camblesforth-14</t>
  </si>
  <si>
    <t>Land at Oaklands Close, Camblesforth</t>
  </si>
  <si>
    <t>2019/1234/FUL</t>
  </si>
  <si>
    <t>Camblesforth-19</t>
  </si>
  <si>
    <t>Land South of Mill Farm, Camblesforth</t>
  </si>
  <si>
    <t>2015/1405/OUT</t>
  </si>
  <si>
    <t>Residential to North/East. Agricultural to South. Primary School to North</t>
  </si>
  <si>
    <t>Derelict farm buildings</t>
  </si>
  <si>
    <t>Camblesforth-10</t>
  </si>
  <si>
    <t>Land at Mill Farm, Camblesforth</t>
  </si>
  <si>
    <t>2018/1115/FUL</t>
  </si>
  <si>
    <t>No previous unimplemented residential planning permissions/Application currently submitted on site/Two landowners/No impact on availability from existing land use</t>
  </si>
  <si>
    <t>Carlton-1</t>
  </si>
  <si>
    <t>Land North of cemetery, Station Road, Carlton</t>
  </si>
  <si>
    <t>Carlton</t>
  </si>
  <si>
    <t>2018/0870/REMM</t>
  </si>
  <si>
    <t>Church/cemetery to South Agriculture fields to the West/South/North. Primary School to East</t>
  </si>
  <si>
    <t>The gaining of a planning permission previously by a developer is some indication that the site is economically viable to the housing market. Possible flood mitigation may add to costs. Within groundwater protection zone.</t>
  </si>
  <si>
    <t xml:space="preserve">No apparent means of creating an access </t>
  </si>
  <si>
    <t>Carlton-9</t>
  </si>
  <si>
    <t>2018/0871/REMM</t>
  </si>
  <si>
    <t>Agriculture land to West/North/East. Residential to South-East. Empty field/planning permission to South.</t>
  </si>
  <si>
    <t>Carlton-10</t>
  </si>
  <si>
    <t>Land north of Mill Lane, Carlton</t>
  </si>
  <si>
    <t>North East of the site is within the 380m outer buffer of Allelby to Pannal Gas Pipeline</t>
  </si>
  <si>
    <t>Carlton-13</t>
  </si>
  <si>
    <t>Land at Carlton Supermarket and Post Office, High Street, Carlton</t>
  </si>
  <si>
    <t>2017/0272/FUL</t>
  </si>
  <si>
    <t>Shop and Post Office</t>
  </si>
  <si>
    <t>Residential/retail</t>
  </si>
  <si>
    <t>Land adj to Holray Park, Carlton Selby</t>
  </si>
  <si>
    <t xml:space="preserve">FZ3a 100% </t>
  </si>
  <si>
    <t>Catterton</t>
  </si>
  <si>
    <t>Land South of Moor Lane, Catterton</t>
  </si>
  <si>
    <t>Cawood-1</t>
  </si>
  <si>
    <t>Land between Ryther Road and the Cemetery, Cawood</t>
  </si>
  <si>
    <t>Cawood</t>
  </si>
  <si>
    <t>2017/0177/FULM</t>
  </si>
  <si>
    <t>Agricultural land and greenhouses</t>
  </si>
  <si>
    <t>Agriculture to North/South. Residential to South-East. Cemetery to South-West</t>
  </si>
  <si>
    <t>Site promoter states that the site is viable under the current affordable housing policy. The building to the main road are bungalows and if bungalows were required on the site where it adjoins the existing bungalows it may affect viability by reducing the affordable delivery to 35% [i.e. reducing the provision from 11 units to 10]. Possible flood mitigation may add to costs.</t>
  </si>
  <si>
    <t>Major constraints exist - within 280m outer buffer of Pannal to Cawood gas pipeline</t>
  </si>
  <si>
    <t>Cawood-4</t>
  </si>
  <si>
    <t>Land off Castle Close, Cawood</t>
  </si>
  <si>
    <t>Agriculture to West/South/North. Residential to East</t>
  </si>
  <si>
    <t>FZ3a - 47.8%, FZ1 - 52.2%</t>
  </si>
  <si>
    <t>Cawood-11</t>
  </si>
  <si>
    <t>2018/0940/REMM</t>
  </si>
  <si>
    <t>Agriculture to West/North/East/South. Residential to South-East</t>
  </si>
  <si>
    <t>Cawood-12</t>
  </si>
  <si>
    <t>Field at Broad Lane, Cawood</t>
  </si>
  <si>
    <t>Agricultural fields to East/South/West. Residential to North</t>
  </si>
  <si>
    <t>No unimplemented residential permissions. Multiple ownership. No impact on availability from existing land use but tenant present on site.</t>
  </si>
  <si>
    <t>Site has not been marketed and no viability assessment has been undertaken.  Access to site likely to  require adjustment of the frontage and may require removal of the owners existing house. Within buffer of gas pipeline and flood mitigation may add to costs.</t>
  </si>
  <si>
    <t>Cawood-13</t>
  </si>
  <si>
    <t>Land south east of Cawood off Bishop Dyke Road/Broad Lane</t>
  </si>
  <si>
    <t>Residential to the North, Agricultural to the South, Residential to the West. Residential and agricultural to the East.</t>
  </si>
  <si>
    <t>FZ3a - 99.9%, FZ1 - 0.1%</t>
  </si>
  <si>
    <t>No unimplemented residential permissions.  One landowner.  No impact on availability from existing land use</t>
  </si>
  <si>
    <t>Ulleskelf-1</t>
  </si>
  <si>
    <t>RAF Church Fenton, Church Fenton (Ulleskelf Parish)</t>
  </si>
  <si>
    <t>Church Fenton Airbase</t>
  </si>
  <si>
    <t>Temporary permissions 2015/0588/COU &amp; 2016/0758/COU</t>
  </si>
  <si>
    <t>Airbase</t>
  </si>
  <si>
    <t>Agricultural fields to North/East/South/West. Residential to West</t>
  </si>
  <si>
    <t>FZ3a - 0.1%, FZ2 - 91.9%, FZ1 - 8%</t>
  </si>
  <si>
    <t>Ulleskelf-11</t>
  </si>
  <si>
    <t>RAF Church Fenton, Busk Lane, Church Fenton</t>
  </si>
  <si>
    <t>2015/0318/FUL</t>
  </si>
  <si>
    <t xml:space="preserve">Unused greenfield </t>
  </si>
  <si>
    <t>Agricultural land to the West, South, airstrip to the East and Yorkshire electric to the North</t>
  </si>
  <si>
    <t>Extant residential permission. One  landowner. No impact on availability from existing land use</t>
  </si>
  <si>
    <t>Land east of Busk Lane, RAF Church Fenton</t>
  </si>
  <si>
    <t>Church Fenton</t>
  </si>
  <si>
    <t xml:space="preserve">FZ2 - 99.4%, FZ1 - 0.6% </t>
  </si>
  <si>
    <t>CFenton-1</t>
  </si>
  <si>
    <t>Land North of Gate Bridge, Main Street, Church Fenton</t>
  </si>
  <si>
    <t>Greenfield land - unused - overgrown field</t>
  </si>
  <si>
    <t>Greenfield / agricultural use on all sides.</t>
  </si>
  <si>
    <t>Engagement with site promoters has shown no viability issues. Possible flood mitigation measures may add to costs. House builders have made informal enquiries.</t>
  </si>
  <si>
    <t>CFenton-3</t>
  </si>
  <si>
    <t>Land East of Church Street, Church Fenton</t>
  </si>
  <si>
    <t xml:space="preserve">Residential to the North and West, church to the West. Open farmland to the East and South. </t>
  </si>
  <si>
    <t xml:space="preserve">FZ2 - 98.9%, FZ1 - 1.1% </t>
  </si>
  <si>
    <t>Land South of Sandwath Drive, Church Fenton</t>
  </si>
  <si>
    <t>2017/0887/FUL</t>
  </si>
  <si>
    <t xml:space="preserve">Drain runs along Southern boundary. Railway to the East. Residential to the South, West and North. </t>
  </si>
  <si>
    <t>FZ3a - 83.4%, FZ2 - 16.6%</t>
  </si>
  <si>
    <t>Land south of Hall Lane, Church Fenton</t>
  </si>
  <si>
    <t>Agricultural land to the West, South residential to the East and North beyond gardens</t>
  </si>
  <si>
    <t>Land North of Station Road, Church Fenton</t>
  </si>
  <si>
    <t>Railway track to West. Agricultural fields to North/East. Residential to South</t>
  </si>
  <si>
    <t>FZ2 - 99.7%, FZ1 - 0.3%</t>
  </si>
  <si>
    <t>CFenton-9</t>
  </si>
  <si>
    <t>Land west of Northfield Lane, Church Fenton</t>
  </si>
  <si>
    <t xml:space="preserve">Arable farmland to the North and West, existing residential to the East and South. </t>
  </si>
  <si>
    <t>FZ2 - 99.8%, FZ1 - 0.2%</t>
  </si>
  <si>
    <t>CFenton-10</t>
  </si>
  <si>
    <t>Land west of Busk lane, Church Fenton</t>
  </si>
  <si>
    <t>Sports pitches to North/West. Residential to East/South</t>
  </si>
  <si>
    <t>CFenton-11</t>
  </si>
  <si>
    <t>Land at Mountain Ash, Sandwath Lane, Church Fenton</t>
  </si>
  <si>
    <t>Farm buildings and land</t>
  </si>
  <si>
    <t xml:space="preserve">Agricultural land to the North and West. Existing residential to the East and South. </t>
  </si>
  <si>
    <t>Major constraints exist - part of the site is impacted by proposed HS2 route</t>
  </si>
  <si>
    <t>CFenton-12</t>
  </si>
  <si>
    <t>Land south of Sandwath Farm, Church Fenton</t>
  </si>
  <si>
    <t>Agricultural fields to North/East/South/West. Residential to South-West. Farm buildings to North-west</t>
  </si>
  <si>
    <t>CFenton-13</t>
  </si>
  <si>
    <t>Land north of Sandwath Drive, Church Fenton</t>
  </si>
  <si>
    <t>Railway line to the East, Residential to the South, Agricultural / grazing land to the West and North.</t>
  </si>
  <si>
    <t>FZ3a - 56.6%, FZ2 - 39.5%, FZ1 3.9%</t>
  </si>
  <si>
    <t>CFenton-6</t>
  </si>
  <si>
    <t>Land west of Sandwath Lane, Church Fenton</t>
  </si>
  <si>
    <t>Woodland</t>
  </si>
  <si>
    <t>Lake to the West agricultural land to the South and North, unused field to the East</t>
  </si>
  <si>
    <t>CFenton-15</t>
  </si>
  <si>
    <t>Fishing lake to the North, residential to the East and agriculture to the West and South.</t>
  </si>
  <si>
    <t>FZ3a - 99.7%, FZ2 - 0.3%</t>
  </si>
  <si>
    <t>Major constraints which are difficult to mitigate - site is impacted by proposed HS2 route</t>
  </si>
  <si>
    <t>2017/0443/REM</t>
  </si>
  <si>
    <t>Agricultural land to the North and West and residential to the East and South.</t>
  </si>
  <si>
    <t>CFenton-27</t>
  </si>
  <si>
    <t>Land South of Hall Lane, Church Fenton</t>
  </si>
  <si>
    <t>Farm land/buildings to East/South. Residential to West/North</t>
  </si>
  <si>
    <t>CFenton-28</t>
  </si>
  <si>
    <t>Land to north of Station Road, Church Fenton</t>
  </si>
  <si>
    <t>Agricultural to the West, Agricultural to the East, Residential South-East. Agricultural to North</t>
  </si>
  <si>
    <t>CFenton-29</t>
  </si>
  <si>
    <t>South of Common Lane, Church Fenton</t>
  </si>
  <si>
    <t>Residential / Scrubland to West. Railway to South/South-West. Dwellings / Scrubland to north</t>
  </si>
  <si>
    <t>FZ3a - 92.7%, FZ2 - 4%, FZ1 3.4%</t>
  </si>
  <si>
    <t>CFenton-30</t>
  </si>
  <si>
    <t>The Orchards, Church Fenton</t>
  </si>
  <si>
    <t>2019/0108/FUL</t>
  </si>
  <si>
    <t>Residential to the North. Agricultural to West. Agricultural to East. Residential South-East. Agricultural to the South</t>
  </si>
  <si>
    <t>Land adjacent Kennel Garth Farm, Church Fenton</t>
  </si>
  <si>
    <t>FZ2 - 86.3%, FZ1 - 13.7%</t>
  </si>
  <si>
    <t>CHaddlesey-1</t>
  </si>
  <si>
    <t>Land south of Millfield, Chapel Haddlesey</t>
  </si>
  <si>
    <t>Chaddlesey</t>
  </si>
  <si>
    <t>Agricultural fields to South/East. Residential/agricultural to North-West. Farm buildings to North</t>
  </si>
  <si>
    <t>FZ3b - 26.1%, FZ3a - 54.8%, FZ2 - 19.1%</t>
  </si>
  <si>
    <t>CHaddlesey-2</t>
  </si>
  <si>
    <t>Land west of Millfield, Chapel Haddlesey</t>
  </si>
  <si>
    <t>Agricultural land to the South , West, North and residential/farmland to the East</t>
  </si>
  <si>
    <t>FZ3b - 61.8%, FZ3a - 34.7%, FZ2 - 3.4%</t>
  </si>
  <si>
    <t>Unused field</t>
  </si>
  <si>
    <t>Land at Manor Farm Court, Chapel Haddlesey</t>
  </si>
  <si>
    <t>Cliffe</t>
  </si>
  <si>
    <t>Farmland</t>
  </si>
  <si>
    <t>Cliffe-3</t>
  </si>
  <si>
    <t>Land at Bon Accord Farm, Cliffe</t>
  </si>
  <si>
    <t>Agricultural land to the East-West, residential to the South. Agricultural land to the North beyond the A63 with some residential</t>
  </si>
  <si>
    <t>Cliffe-4</t>
  </si>
  <si>
    <t>Land east of York Road, Cliffe</t>
  </si>
  <si>
    <t>Residential to the South, agricultural to the North and East. Farmland to the West</t>
  </si>
  <si>
    <t>Cliffe-5</t>
  </si>
  <si>
    <t>Land off Fenwick Lane, Cliffe</t>
  </si>
  <si>
    <t>Farmland to the West agricultural to the North and East and some residential/agricultural to the South</t>
  </si>
  <si>
    <t>Cliffe-6</t>
  </si>
  <si>
    <t>Land South of Station Lane, Cliffe</t>
  </si>
  <si>
    <t xml:space="preserve">Agricultural land to the South residential to the West railway line to the North and residential beyond. Agricultural land to the East </t>
  </si>
  <si>
    <t>Cliffe-7</t>
  </si>
  <si>
    <t>Land South of Turnham Lane, Cliffe</t>
  </si>
  <si>
    <t>Agricultural land to the South and North. Farm buildings to the East and West, agricultural land beyond</t>
  </si>
  <si>
    <t>FZ3a - 93.2%, FZ1 - 6.8%</t>
  </si>
  <si>
    <t>Cliffe-9</t>
  </si>
  <si>
    <t>Land North of Turnham Lane, Cliffe</t>
  </si>
  <si>
    <t>Agricultural land to the West, East and South. Barns to the North</t>
  </si>
  <si>
    <t>FZ3a - 1.5%, FZ1 - 98.5%</t>
  </si>
  <si>
    <t>Cliffe-10</t>
  </si>
  <si>
    <t>Land north of Cliffe Primary School, Main Street, Cliffe</t>
  </si>
  <si>
    <t>Agricultural land to West, school to South and residential to East and North</t>
  </si>
  <si>
    <t>FZ2 - 2.1%, FZ1 - 97.9%</t>
  </si>
  <si>
    <t>Colton</t>
  </si>
  <si>
    <t>Criddling Stubbs</t>
  </si>
  <si>
    <t>Land to the west of Cridling stubbs and to the South of M62</t>
  </si>
  <si>
    <t>Drax-1</t>
  </si>
  <si>
    <t>Land South of Main Road, Drax</t>
  </si>
  <si>
    <t>Drax</t>
  </si>
  <si>
    <t>Agricultural land to the North, South, East and West</t>
  </si>
  <si>
    <t>FZ3a - 69.6%, FZ2 - 13%, FZ1 - 17.4%</t>
  </si>
  <si>
    <t>Engagement with site promoters has shown no viability issues. Possible flood mitigation may add to costs. Situated within groundwater protection zone.</t>
  </si>
  <si>
    <t>Drax-3</t>
  </si>
  <si>
    <t>Land adjacent to Read School, Drax</t>
  </si>
  <si>
    <t>Playing Fields</t>
  </si>
  <si>
    <t>Residential/school</t>
  </si>
  <si>
    <t>Engagement with site promoters has shown no viability issues.  Possible flood mitigation may add to costs. Situated within groundwater protection zone.</t>
  </si>
  <si>
    <t>Drax-4</t>
  </si>
  <si>
    <t>Land adj to former Adamson House</t>
  </si>
  <si>
    <t>Agricultural fields to East/West. Farm buildings to North/South</t>
  </si>
  <si>
    <t>FZ2 - 47.6%, FZ1 - 52.4%</t>
  </si>
  <si>
    <t>Land West of Meadow View, Eggborough</t>
  </si>
  <si>
    <t>Eggborough</t>
  </si>
  <si>
    <t>2017/0542/OUTM</t>
  </si>
  <si>
    <t>Residential and derelict farm buildings</t>
  </si>
  <si>
    <t xml:space="preserve">Residential to North/East. Factory to South-East. Agricultural fields to South. Woodland to West </t>
  </si>
  <si>
    <t>Eggborough-1</t>
  </si>
  <si>
    <t>Land East of Selby Road, Eggborough</t>
  </si>
  <si>
    <t>2017/1131/REMM  &amp; 2019/0109/FULM</t>
  </si>
  <si>
    <t xml:space="preserve">Two sides of the site neighbour residential properties. EGGB-F on the West side and greenfield land to the North. </t>
  </si>
  <si>
    <t>Site previously under option to developer. The gaining of a planning permission by a developer is some indication that the site is economically viable to the housing market</t>
  </si>
  <si>
    <t>Land West of Kellington Lane, Eggborough</t>
  </si>
  <si>
    <t>Eggborough-4</t>
  </si>
  <si>
    <t>Land East of High Eggborough Lane, Eggborough</t>
  </si>
  <si>
    <t>2016/0875/FUL</t>
  </si>
  <si>
    <t xml:space="preserve">Scrubland with building </t>
  </si>
  <si>
    <t>Residential to North/South/West. A19 and railway line to East, with agriculture land beyond that</t>
  </si>
  <si>
    <t>Residential to South. Agriculture fields to North/East/West.</t>
  </si>
  <si>
    <t>Teasle Hall Farm, Weeland Road, Eggborough</t>
  </si>
  <si>
    <t>Eggborough-26</t>
  </si>
  <si>
    <t>Agricultural - crops</t>
  </si>
  <si>
    <t>Predominantly agriculture with residential to the South and Teasle Hall to the North</t>
  </si>
  <si>
    <t>No previous unimplemented residential permissions. 1 landowner, who states that there is an interested party ready to sign contracts to develop the site. No impact on availability from existing land use</t>
  </si>
  <si>
    <t>Engagement with site promoters has shown no viability issues. The landowner states that there is an interested party ready to sign contracts to develop the site.</t>
  </si>
  <si>
    <t>Eggborough-28</t>
  </si>
  <si>
    <t>Land adjacent to 23 Tranmore Lane, Eggborough</t>
  </si>
  <si>
    <t>Residential/agricultural fields to South. Fields to East/West. Employment to North</t>
  </si>
  <si>
    <t>Land West of White House Farm, Low Eggborough Road, Eggborough</t>
  </si>
  <si>
    <t>FZ2 - 5.4%, FZ1 - 94.6%</t>
  </si>
  <si>
    <t>Land to the rear of Glenholme, Kellington Lane, Eggborough</t>
  </si>
  <si>
    <t>Escrick-1</t>
  </si>
  <si>
    <t>Land north of Skipwith Road, Escrick</t>
  </si>
  <si>
    <t>Escrick</t>
  </si>
  <si>
    <t xml:space="preserve">Multiple fields used for grazing and crops. </t>
  </si>
  <si>
    <t>Residential to West. Woodland to North. Agricultural fields to the East/South. Pumping station to the South</t>
  </si>
  <si>
    <t>FZ3a - 49.7%, FZ2 - 2.4%, FZ1 - 47.8%</t>
  </si>
  <si>
    <t>Escrick-2</t>
  </si>
  <si>
    <t>Land West of Escrick</t>
  </si>
  <si>
    <t>Farm buildings/Residential to East. Agricultural fields to North/West/South</t>
  </si>
  <si>
    <t>FZ3a - 25.3%, FZ2 - 7.5%, FZ1 - 67.1%</t>
  </si>
  <si>
    <t>Land to the West of Queen Margaret's School</t>
  </si>
  <si>
    <t>Fairburn</t>
  </si>
  <si>
    <t>Fairburn-2</t>
  </si>
  <si>
    <t>Land at First Pinfold Farm, Caudle Hill, Fairburn</t>
  </si>
  <si>
    <t>Residential to the East, South farmland to the West and North</t>
  </si>
  <si>
    <t>Fairburn-5</t>
  </si>
  <si>
    <t>Land North of Top House Farm Mews, Fairburn</t>
  </si>
  <si>
    <t>Residential to the East, South, arable to the North and West</t>
  </si>
  <si>
    <t>Fairburn-3</t>
  </si>
  <si>
    <t>Land west of Silver Street, Fairburn</t>
  </si>
  <si>
    <t>Overgrown area</t>
  </si>
  <si>
    <t>Overgrown area. Field to the South arable to the East and lakes to the West. Residential to the North</t>
  </si>
  <si>
    <t>An appraisal carried out by the marketing manager for a developer considers the site to be viable for development.</t>
  </si>
  <si>
    <t>Fairburn-4</t>
  </si>
  <si>
    <t>Land adjacent Beech House, Silver Street, Fairburn</t>
  </si>
  <si>
    <t>Part residential to the East and West, playing field to the North, fields to the South</t>
  </si>
  <si>
    <t>Fairburn-6</t>
  </si>
  <si>
    <t>Land at Watergarth Quarry, Lunnsfield Lane, Fairburn</t>
  </si>
  <si>
    <t>Wooded area to the South, residential to the West, arable land to the East and South</t>
  </si>
  <si>
    <t>Fairburn-7</t>
  </si>
  <si>
    <t>Land south of Rawfield Lane, Fairburn</t>
  </si>
  <si>
    <t>Arable land to the North and South, residential to the West farmland to the East</t>
  </si>
  <si>
    <t>Fairburn-12</t>
  </si>
  <si>
    <t>Land At, The Haven, Rawfield Lane, Fairburn</t>
  </si>
  <si>
    <t>2019/1352/FUL</t>
  </si>
  <si>
    <t>Agricultural field with surrounding woodland</t>
  </si>
  <si>
    <t>Farmland to the North, wooded area to the East, arable/wooded area to the South, residential to the West</t>
  </si>
  <si>
    <t>Fairburn-15</t>
  </si>
  <si>
    <t>Land at Pear Tree House, Rawfield Lane, Fairburn</t>
  </si>
  <si>
    <t>Residential to East/South. Residential to North. Highway to West</t>
  </si>
  <si>
    <t>Fairburn-16</t>
  </si>
  <si>
    <t>Land adj Pollums Farm, South Milford</t>
  </si>
  <si>
    <t>Residential to South. Agricultural fields to North/West/East</t>
  </si>
  <si>
    <t>Land at Beckfield Lane, Fairburn</t>
  </si>
  <si>
    <t>Gateforth-1</t>
  </si>
  <si>
    <t>Land south of Hillam Road, Gateforth</t>
  </si>
  <si>
    <t>Gateforth</t>
  </si>
  <si>
    <t>Arable land to the South, West, residential/farmland to the North, residential to the East</t>
  </si>
  <si>
    <t>FZ3a - 11.1%, FZ2 - 55.6%, FZ1 - 33.3%</t>
  </si>
  <si>
    <t>Hambleton-4</t>
  </si>
  <si>
    <t>White House Farm &amp; Manor Farm, Hambleton</t>
  </si>
  <si>
    <t>Hambleton</t>
  </si>
  <si>
    <t>Residential to North/East/West. Farm buildings to North. Agricultural fields to South. Primary School to East</t>
  </si>
  <si>
    <t xml:space="preserve">No known constraints - minor powerline running through Southern section of the site. </t>
  </si>
  <si>
    <t>Hambleton-1</t>
  </si>
  <si>
    <t>Land West of Bar Lane, Hambleton</t>
  </si>
  <si>
    <t>Residential to East. Agriculture to South/West/North</t>
  </si>
  <si>
    <t>FZ3a - 6.2%, FZ2 - 0.8%, FZ1 - 93%</t>
  </si>
  <si>
    <t>Major constraints which are difficult to mitigate -  Asselby to Pannal gas pipeline 290m buffer</t>
  </si>
  <si>
    <t>Hambleton-2</t>
  </si>
  <si>
    <t>Land east of Common Lane and west of Station Road, Hambleton</t>
  </si>
  <si>
    <t>Residential to East/South/West. Agriculture to North</t>
  </si>
  <si>
    <t>No known constraints - Minor powerline running through the site</t>
  </si>
  <si>
    <t>Land North of Main Road, Hambleton</t>
  </si>
  <si>
    <t xml:space="preserve">Agricultural fields to the North, East, and South. Residential to the West. </t>
  </si>
  <si>
    <t>Hambleton-18</t>
  </si>
  <si>
    <t>2017/0117/REMM</t>
  </si>
  <si>
    <t>Agricultural fields to the East, North-East and North. Residential to the South and East</t>
  </si>
  <si>
    <t>Hambleton-22</t>
  </si>
  <si>
    <t>Land east of Gateforth Lane, Hambleton</t>
  </si>
  <si>
    <t xml:space="preserve">Residential to North-West. Agricultural to the South / West. </t>
  </si>
  <si>
    <t>Hambleton-24</t>
  </si>
  <si>
    <t>2017/0377/FUL</t>
  </si>
  <si>
    <t>Agricultural to the south, residential to north, east and west</t>
  </si>
  <si>
    <t>Land east of Gateforth Court, Hambleton</t>
  </si>
  <si>
    <t>GHeck-1</t>
  </si>
  <si>
    <t>Land east of Great Heck Basin, Great Heck</t>
  </si>
  <si>
    <t>Great Heck</t>
  </si>
  <si>
    <t xml:space="preserve">South Yorkshire boat club (marina to the east). River to the North. Agricultural land to the East and South. </t>
  </si>
  <si>
    <t>FZ3a - 94.8%, FZ2 - 5.2%</t>
  </si>
  <si>
    <t>Gheck-6</t>
  </si>
  <si>
    <t>Land west of Long Lane, Heck</t>
  </si>
  <si>
    <t>Former gravel pit.</t>
  </si>
  <si>
    <t>Sellite Blocks site to the South and West. Residential to South and former employment site to the East. Agriculture to North</t>
  </si>
  <si>
    <t>Site not marketed. No viability assessment undertaken. Situated within a groundwater protection zone.</t>
  </si>
  <si>
    <t>Hemingbrough-1</t>
  </si>
  <si>
    <t>Land to West of Chapel Balk Road, Hemingbrough</t>
  </si>
  <si>
    <t>Hemingbrough</t>
  </si>
  <si>
    <t>Agriculture to South/North-East. School to North-West. Residential to West/East</t>
  </si>
  <si>
    <t>Land at chapel Fields, Hemingbrough</t>
  </si>
  <si>
    <t>FZ2 - 16.9%, FZ1 - 83.1%</t>
  </si>
  <si>
    <t>Hemingbrough-3</t>
  </si>
  <si>
    <t>Land West of Chapel Balk Lane, Hemingbrough</t>
  </si>
  <si>
    <t>Hemingbrough-8</t>
  </si>
  <si>
    <t>Plinthstones, School Road, Hemingbrough</t>
  </si>
  <si>
    <t xml:space="preserve">Overgrown field - unused. </t>
  </si>
  <si>
    <t>School - West. Agriculture - East/South. Residential - North</t>
  </si>
  <si>
    <t>Hemingbrough-11</t>
  </si>
  <si>
    <t>Land East of Mill Lane, Hemingbrough</t>
  </si>
  <si>
    <t>Residential to North-West. Agricultural to North-East/East/South/West</t>
  </si>
  <si>
    <t>Hemingbrough-12</t>
  </si>
  <si>
    <t>Land south of School Road, Hemingbrough</t>
  </si>
  <si>
    <t>Residential with long gardens to East. More residential to West. Field to West/South/North</t>
  </si>
  <si>
    <t>Hemingbrough-13</t>
  </si>
  <si>
    <t>Land East of Poorlands Road, Hemingbrough</t>
  </si>
  <si>
    <t>Residential to West. Agriculture to North. Paddocks to East. Field to South.</t>
  </si>
  <si>
    <t>FZ2 - 6.5%, FZ1 - 93.5%</t>
  </si>
  <si>
    <t>Hemingbrough-16</t>
  </si>
  <si>
    <t>Land west of Selchant Gardens, Hemingbrough</t>
  </si>
  <si>
    <t>Agriculture to West/North/South. A63 to North. Farm with greenhouses to East.</t>
  </si>
  <si>
    <t>FZ3a - 76.8%, FZ2 - 3.5%, FZ1 - 19.7%</t>
  </si>
  <si>
    <t>Hemingbrough-31</t>
  </si>
  <si>
    <t>Land at A63, Hemingbrough</t>
  </si>
  <si>
    <t xml:space="preserve">Farm/agriculture to West/North/East. Nature site/woodland to West. Shops/restaurant to South. Residential to South-East. </t>
  </si>
  <si>
    <t>FZ2 - 42%, FZ1 - 58%</t>
  </si>
  <si>
    <t>Hemingbrough-4</t>
  </si>
  <si>
    <t>Land between Barmby Ferry Road and Chapel Balk Road, Hemingbrough</t>
  </si>
  <si>
    <t>Agriculture to North/East/South/West</t>
  </si>
  <si>
    <t>Hemingbrough-29</t>
  </si>
  <si>
    <t>Land adjoining Woodland House, School Road, Hemingbrough, Selby</t>
  </si>
  <si>
    <t>2019/0217/REM</t>
  </si>
  <si>
    <t>A63 to North/East. Residential to West/South</t>
  </si>
  <si>
    <t>The Coach Station, Hull Road, Hemingbrough</t>
  </si>
  <si>
    <t>Bus and coach depot</t>
  </si>
  <si>
    <t>Residential to East/West. Agricultural fields to North/East/South/West</t>
  </si>
  <si>
    <t>FZ3a - 10.3%, FZ2 - 3.5%, FZ1 - 86.2%</t>
  </si>
  <si>
    <t>Hensall-1</t>
  </si>
  <si>
    <t>Land to North of Weeland Road, Hensall</t>
  </si>
  <si>
    <t>Hensall</t>
  </si>
  <si>
    <t>Fields to the North, Church and grounds to the South, residential to the East, farm and paddocks to the South</t>
  </si>
  <si>
    <t>Hensall-2</t>
  </si>
  <si>
    <t>A19 Caravan Storage Ltd, Hazel Old Lane, Hensall</t>
  </si>
  <si>
    <t>2018/0646/FUL</t>
  </si>
  <si>
    <t>Caravan storage</t>
  </si>
  <si>
    <t>Power station to the North, fields to the East West, Morris Trucks to the South</t>
  </si>
  <si>
    <t>Engagement with site promoters has shown no viability issues. Situated within groundwater protection zone.</t>
  </si>
  <si>
    <t>Hensall-3</t>
  </si>
  <si>
    <t>Land East of Heck Lane, Hensall</t>
  </si>
  <si>
    <t>Residential to the North and West, farmland to the East and South</t>
  </si>
  <si>
    <t>Employment use</t>
  </si>
  <si>
    <t>Hensall-7</t>
  </si>
  <si>
    <t>Land north of Dovecote Gardens, Hensall</t>
  </si>
  <si>
    <t>Farmland to the North, East and West. Residential to the South</t>
  </si>
  <si>
    <t>FZ3a - 96.2%, FZ2 - 3.8%</t>
  </si>
  <si>
    <t>Hensall-16</t>
  </si>
  <si>
    <t>Land south of Field Lane, Hensall</t>
  </si>
  <si>
    <t>Residential to the North arable to the East and West, aggregate field to the South</t>
  </si>
  <si>
    <t>FZ2 - 8.8%, FZ1 - 91.2%</t>
  </si>
  <si>
    <t>Hensall-17</t>
  </si>
  <si>
    <t>Land adjacent to Dene Close, Hensall</t>
  </si>
  <si>
    <t>Farmland to the North, East, wooded area and fields to the South, residential/farmland to the West</t>
  </si>
  <si>
    <t>FZ3a - 52.3%, FZ2 - 21.3%, FZ1 - 26.4%</t>
  </si>
  <si>
    <t>Hensall-19</t>
  </si>
  <si>
    <t>Land north of Wand Lane, Hensall</t>
  </si>
  <si>
    <t>Agricultural to the North. Residential to the West. Agricultural to the East. Residential to the South.</t>
  </si>
  <si>
    <t>FZ3a - 19.4%, FZ2 - 18.4%, FZ1 - 62.3%</t>
  </si>
  <si>
    <t>Hensall-20</t>
  </si>
  <si>
    <t>Residential to the north and west with agricultural to south and east.</t>
  </si>
  <si>
    <t>FZ2 - 56.7%, FZ1 - 43.3%</t>
  </si>
  <si>
    <t>Hillam-1</t>
  </si>
  <si>
    <t>Land West of Main Street, Hillam</t>
  </si>
  <si>
    <t>Hillam</t>
  </si>
  <si>
    <t>Residential to Northeast and South, footpath to the West with pond to West of that, agriculture fields to South-West</t>
  </si>
  <si>
    <t>Hillam-5</t>
  </si>
  <si>
    <t>Land South of Hillam Common Lane, Hillam</t>
  </si>
  <si>
    <t>2019/0009/FUL</t>
  </si>
  <si>
    <t>Plant centre</t>
  </si>
  <si>
    <t>Pasture land to North with farm building, residential to North-West and West, agriculture land to South and East</t>
  </si>
  <si>
    <t>No previous unimplemented residential permissions/One landowner/No impact on availability from existing land use.</t>
  </si>
  <si>
    <t>Hillam-11</t>
  </si>
  <si>
    <t>Land at Hillam Lane, Hillam</t>
  </si>
  <si>
    <t>Residential to the North,  overgrown cottage garden to West, agriculture field to South</t>
  </si>
  <si>
    <t>Hillam-3</t>
  </si>
  <si>
    <t>Orchard Farm, Hillam</t>
  </si>
  <si>
    <t>Agricultural land to the North and East. Residential to the West and South</t>
  </si>
  <si>
    <t>No previous unimplemented residential permissions. 1 landowner. Dwellings and farm use may impact on the availability of the Western edge of the site.</t>
  </si>
  <si>
    <t>No known constrains - telephone wires run across site</t>
  </si>
  <si>
    <t>Land east of Betteras Hill Road, Hillam</t>
  </si>
  <si>
    <t>Kelfield-1</t>
  </si>
  <si>
    <t>Institute Field, Riccall Lane, Kelfield</t>
  </si>
  <si>
    <t>Kelfield</t>
  </si>
  <si>
    <t>Agricultural fields to the East and South. Residential development to the North and West.</t>
  </si>
  <si>
    <t>FZ2 - 98.7%, FZ1 - 1.3%</t>
  </si>
  <si>
    <t>Kellington-1</t>
  </si>
  <si>
    <t>Land off Roall Lane and Uppercommon Lane</t>
  </si>
  <si>
    <t>Kellington</t>
  </si>
  <si>
    <t>Agricultural - crops / open field landscape</t>
  </si>
  <si>
    <t>Primarily agricultural.  Small residential development to the South West, agricultural land to the East and South</t>
  </si>
  <si>
    <t>FZ3a - 42.4%, FZ2 - 31.3%, FZ1 - 26.2%</t>
  </si>
  <si>
    <t>Major constraints exist - large pylons on part of site</t>
  </si>
  <si>
    <t>Enquiries received from developers. Engagement with site promoters has shown no viability issues. Possible flood mitigation measures may add to costs.</t>
  </si>
  <si>
    <t>Kellington-2</t>
  </si>
  <si>
    <t>Land off Church Lane and Lunn Lane</t>
  </si>
  <si>
    <t>Residential to East. Farm to South. Listed church to West and agricultural fields to North/West/South</t>
  </si>
  <si>
    <t>No known constraints - small pylons across the site</t>
  </si>
  <si>
    <t>Land on West side of Broach Lane</t>
  </si>
  <si>
    <t>Kellington-7</t>
  </si>
  <si>
    <t>Land east of Manor Garth, Kellington</t>
  </si>
  <si>
    <t>Primary school to the North, fields to the East and South residential units to the West.</t>
  </si>
  <si>
    <t>FZ2 - 4.7%, FZ1 - 95.3%</t>
  </si>
  <si>
    <t>Extant permission/One landowner/No impact on availability from existing land use</t>
  </si>
  <si>
    <t>KSmeaton-1</t>
  </si>
  <si>
    <t>Land East of Rectory Court, Kirk Smeaton</t>
  </si>
  <si>
    <t>Kirk Smeaton</t>
  </si>
  <si>
    <t>Residential to West. Farm to East. School playing fields to North. Agricultural fields to South</t>
  </si>
  <si>
    <t>KSmeaton-2</t>
  </si>
  <si>
    <t>Land north of Went Bridge Road, Kirk Smeaton</t>
  </si>
  <si>
    <t>Woodland to North. Agricultural fields to West/South/East. Barns to East</t>
  </si>
  <si>
    <t>Ksmeaton-8</t>
  </si>
  <si>
    <t>Garden to Rear The Manor House, Pinfold lane</t>
  </si>
  <si>
    <t>Residential to North/East/West. Paddocks to South</t>
  </si>
  <si>
    <t>Paddock adjacent The Manor House</t>
  </si>
  <si>
    <t>LSmeaton-1</t>
  </si>
  <si>
    <t>Land at College Farm, Little Smeaton</t>
  </si>
  <si>
    <t>Little Smeaton</t>
  </si>
  <si>
    <t>Residential to East/South/West. Agricultural fields to North/West</t>
  </si>
  <si>
    <t>No relevant previous planning permissions/One landowner/No impact on availability from existing land use - licences for stabling.</t>
  </si>
  <si>
    <t>LSmeaton-2</t>
  </si>
  <si>
    <t>Land east of Windy Ridge, Little Smeaton</t>
  </si>
  <si>
    <t>Disused land</t>
  </si>
  <si>
    <t>Residential to West. Agricultural fields to North. Woodland to East. Play area to South</t>
  </si>
  <si>
    <t>LSmeaton-3</t>
  </si>
  <si>
    <t>Land south of Mount Pleasent, Little Smeaton</t>
  </si>
  <si>
    <t>Residential to North/South-East. Woodland to West. Agricultural fields to South/North-West</t>
  </si>
  <si>
    <t>Land north of New Road, Little Smeaton</t>
  </si>
  <si>
    <t>Land south of Main Street, Little Smeaton</t>
  </si>
  <si>
    <t>Field next to Windy Ridge, Little Smeaton</t>
  </si>
  <si>
    <t>Lumby-1</t>
  </si>
  <si>
    <t>Hall Farm, Butts Lane, Lumby</t>
  </si>
  <si>
    <t>Lumby</t>
  </si>
  <si>
    <t>2018/1164/FUL</t>
  </si>
  <si>
    <t>Farm and outbuildings</t>
  </si>
  <si>
    <t>Residential to North/East/South. Agricultural fields to West</t>
  </si>
  <si>
    <t>Lumby-6</t>
  </si>
  <si>
    <t>Land at Lumby Court, Lumby</t>
  </si>
  <si>
    <t>Farm buildings to North. Residential to East/South-East. Greenfield land to South. Agricultural fields to West</t>
  </si>
  <si>
    <t>Lumby-3</t>
  </si>
  <si>
    <t>Land between Old Quarry Lane and Cass Lane, Lumby</t>
  </si>
  <si>
    <t>Monk Fryston</t>
  </si>
  <si>
    <t>MFryston-6</t>
  </si>
  <si>
    <t>Land between Water Land and Main Street, Monk Fryston</t>
  </si>
  <si>
    <t xml:space="preserve">Residential to North and South West, Ashfield house to the East, agricultural land to the South </t>
  </si>
  <si>
    <t>No known constraints - telegraph wires, mostly on edge, but also cut across site</t>
  </si>
  <si>
    <t>MFryston-3</t>
  </si>
  <si>
    <t>Land South of Fryston Common Lane, Monk Fryston</t>
  </si>
  <si>
    <t>Organic farm</t>
  </si>
  <si>
    <t>Residential to West. Deer park grange to North West. Farms to North/East. Woodland to South/South-East</t>
  </si>
  <si>
    <t>FZ2 - 5.6%, FZ1 - 94.4%</t>
  </si>
  <si>
    <t>No previous unimplemented residential permissions/One landowner/No impact on availability from existing land use/Enquiries received from developers.</t>
  </si>
  <si>
    <t>Our commercial advisors have suggested that given the nature of the site and the wider location, a fairly low density of high quality homes and potentially some single storey dwellings for over 55's would be attractive to the market. Possible flood mitigation may add to costs</t>
  </si>
  <si>
    <t>MFryston-4</t>
  </si>
  <si>
    <t>Land north of Fryston Common Lane, Monk Fryston</t>
  </si>
  <si>
    <t>Historic park and garden to North and West. Farm buildings to North/East. Agricultural field to East</t>
  </si>
  <si>
    <t>FZ3a - 70.4%, FZ2 - 11.6%, FZ1 - 18%</t>
  </si>
  <si>
    <t>MFryston-7</t>
  </si>
  <si>
    <t>Land South of 8 Priory Park Grove, Monk Fryston</t>
  </si>
  <si>
    <t>Overgrown fields</t>
  </si>
  <si>
    <t>Stream to the North,3 long fields to the West, fields to the North, pond to the East, main road to South</t>
  </si>
  <si>
    <t>Aroebuck-11</t>
  </si>
  <si>
    <t>Sunbeam Cottage, Main Street</t>
  </si>
  <si>
    <t>2017/0174/FUL</t>
  </si>
  <si>
    <t>Business - Garage</t>
  </si>
  <si>
    <t>Aroebuck-19</t>
  </si>
  <si>
    <t>Studley, Church Lane, Appleton Roebuck</t>
  </si>
  <si>
    <t>2019/0401/FUL</t>
  </si>
  <si>
    <t>Dwelling house and garden</t>
  </si>
  <si>
    <t>Residential / Agricultural</t>
  </si>
  <si>
    <t>Aroebuck-20</t>
  </si>
  <si>
    <t>Yew Tree House, Chapel Green, Appleton Roebuck</t>
  </si>
  <si>
    <t>2017/0348/FUL</t>
  </si>
  <si>
    <t xml:space="preserve">Residential / Recreation </t>
  </si>
  <si>
    <t>Aroebuck-21</t>
  </si>
  <si>
    <t xml:space="preserve">Windmill, Old Road, Appleton Roebuck </t>
  </si>
  <si>
    <t>2016/0673/FUL</t>
  </si>
  <si>
    <t>Grassland</t>
  </si>
  <si>
    <t>Agriculture</t>
  </si>
  <si>
    <t>Balne</t>
  </si>
  <si>
    <t>Greenfield</t>
  </si>
  <si>
    <t>Barkston-6</t>
  </si>
  <si>
    <t>Croft Farm,  Back Lane,  Barkston Ash</t>
  </si>
  <si>
    <t>2018/0957/FUL</t>
  </si>
  <si>
    <t>Barlby-1</t>
  </si>
  <si>
    <t>Garden of 1 Bramley Avenue, Barlby</t>
  </si>
  <si>
    <t>2018/0129/FUL</t>
  </si>
  <si>
    <t>Garden</t>
  </si>
  <si>
    <t>Barlby-24</t>
  </si>
  <si>
    <t>The Cedars, Old School Lane, Barlby</t>
  </si>
  <si>
    <t>2019/0258/FUL</t>
  </si>
  <si>
    <t>Barlby-25</t>
  </si>
  <si>
    <t>Low Mill, York Road, Barlby</t>
  </si>
  <si>
    <t>2019/0724/OUT</t>
  </si>
  <si>
    <t>Garden Land</t>
  </si>
  <si>
    <t>Barlby-26</t>
  </si>
  <si>
    <t>1 Bungalow Road, Barlby</t>
  </si>
  <si>
    <t>2018/1037/FUL</t>
  </si>
  <si>
    <t xml:space="preserve">Barlow-9
</t>
  </si>
  <si>
    <t>Plot Opposite Number 26, Park Lane, Barlow</t>
  </si>
  <si>
    <t>2019/0744/FUL</t>
  </si>
  <si>
    <t>Beal-10</t>
  </si>
  <si>
    <t>9 Glebelands, Weeland Road, Kellingley</t>
  </si>
  <si>
    <t>2017/0425/FUL</t>
  </si>
  <si>
    <t>Industrial to South and Agriculture / Industrial North</t>
  </si>
  <si>
    <t>Started</t>
  </si>
  <si>
    <t>Beal-6</t>
  </si>
  <si>
    <t>Land off Jasmine, Broad Lane, Beal</t>
  </si>
  <si>
    <t>2018/0313/OUT</t>
  </si>
  <si>
    <t>Beal-7</t>
  </si>
  <si>
    <t>215 Weeland Road</t>
  </si>
  <si>
    <t>2018/0579/FUL</t>
  </si>
  <si>
    <t>Residential, Employment Land to rear, Agricultural over road/</t>
  </si>
  <si>
    <t>Bilbrough-5</t>
  </si>
  <si>
    <t>Land at Piggy Lane</t>
  </si>
  <si>
    <t>2018/0229/FUL</t>
  </si>
  <si>
    <t>Vacant - Previously Agricultural</t>
  </si>
  <si>
    <t>Bilbrough-6</t>
  </si>
  <si>
    <t>Merrymoles, Cat Lane, Bilbrough</t>
  </si>
  <si>
    <t>2018/1190/FUL</t>
  </si>
  <si>
    <t>Bilbrough-7</t>
  </si>
  <si>
    <t>Land off Back Lane, Back Lane, Bilbrough</t>
  </si>
  <si>
    <t>2018/0701/FUL</t>
  </si>
  <si>
    <t>Agricultural Storage</t>
  </si>
  <si>
    <t>BoltonPercy-3</t>
  </si>
  <si>
    <t>Land adjacent The White House, Marsh Lane, Bolton Percy</t>
  </si>
  <si>
    <t>2018/1117/FUL</t>
  </si>
  <si>
    <t xml:space="preserve">Garden </t>
  </si>
  <si>
    <t>Brayton-13</t>
  </si>
  <si>
    <t>Ivy Cottage, Doncaster Road</t>
  </si>
  <si>
    <t>2018/0770/OUT</t>
  </si>
  <si>
    <t>Residential, Pub to the north</t>
  </si>
  <si>
    <t>Brayton-24</t>
  </si>
  <si>
    <t>5A Barff Lane, Brayton</t>
  </si>
  <si>
    <t>2017/0675/OUT</t>
  </si>
  <si>
    <t>Service Station</t>
  </si>
  <si>
    <t>Brayton-25</t>
  </si>
  <si>
    <t>Manor Felde, Barff Lane, Brayton</t>
  </si>
  <si>
    <t>2019/0940/FUL</t>
  </si>
  <si>
    <t>Brotherton-1</t>
  </si>
  <si>
    <t>1 Gauk Street</t>
  </si>
  <si>
    <t>2018/0583/FUL</t>
  </si>
  <si>
    <t>Residential with outbuildings</t>
  </si>
  <si>
    <t>Brotherton-11</t>
  </si>
  <si>
    <t>Mulberry House, High Street, Brotherton</t>
  </si>
  <si>
    <t>2016/1372/FUL</t>
  </si>
  <si>
    <t>Residential/Grassland</t>
  </si>
  <si>
    <t>Brotherton-12</t>
  </si>
  <si>
    <t>1 The Bungalow, High Street, Brotherton</t>
  </si>
  <si>
    <t>2017/0245/FUL</t>
  </si>
  <si>
    <t>Woodland West, residential South and East, Highway North</t>
  </si>
  <si>
    <t>Brotherton-13</t>
  </si>
  <si>
    <t>Horseshoe House, High Street, Brotherton</t>
  </si>
  <si>
    <t>2017/0457/FUL</t>
  </si>
  <si>
    <t>Public House and car Park</t>
  </si>
  <si>
    <t>Brotherton-14</t>
  </si>
  <si>
    <t>Land Adjacent Little Cottage, Old Great North Road, Brotherton</t>
  </si>
  <si>
    <t>2018/1136/OUT</t>
  </si>
  <si>
    <t>Brotherton-15</t>
  </si>
  <si>
    <t>Dobsons Yard, High Street, Brotherton</t>
  </si>
  <si>
    <t>2018/1332/FUL</t>
  </si>
  <si>
    <t>Residential/ Grassland</t>
  </si>
  <si>
    <t>Brotherton-16</t>
  </si>
  <si>
    <t>Land Adjacent To Punch Bowl Yard, Low Street, Brotherton, Knottingley, 
West Yorkshire</t>
  </si>
  <si>
    <t>2019/0386/FUL</t>
  </si>
  <si>
    <t>1 Railway Cottages, Hillam Lane</t>
  </si>
  <si>
    <t>2018/0852/FUL</t>
  </si>
  <si>
    <t>Residential to north and east, Agricultural land to south/</t>
  </si>
  <si>
    <t>Burn-5</t>
  </si>
  <si>
    <t>Land at Beech Tree House, Main Road, Burn</t>
  </si>
  <si>
    <t>2017/1001/FUL</t>
  </si>
  <si>
    <t>Residential/</t>
  </si>
  <si>
    <t>Burn-9</t>
  </si>
  <si>
    <t>2016/1438/FUL</t>
  </si>
  <si>
    <t>Agricultural</t>
  </si>
  <si>
    <t>Houses, offices and commercial farming</t>
  </si>
  <si>
    <t>Byram-11</t>
  </si>
  <si>
    <t>Ashfield, 50 Sutton Lane, Byram</t>
  </si>
  <si>
    <t>2016/0904/OUT</t>
  </si>
  <si>
    <t>Byram-5</t>
  </si>
  <si>
    <t>Woodland, 11 Sutton Lane, Byram</t>
  </si>
  <si>
    <t>2018/0233/FUL</t>
  </si>
  <si>
    <t>Byram-7</t>
  </si>
  <si>
    <t>4 Sutton Lane, Byram</t>
  </si>
  <si>
    <t>2018/0415/OUT</t>
  </si>
  <si>
    <t>Byram-9</t>
  </si>
  <si>
    <t>17 Sutton Lane Byram</t>
  </si>
  <si>
    <t>2011/0319/FUL</t>
  </si>
  <si>
    <t>Camblesforth-11</t>
  </si>
  <si>
    <t>The Shieling, Beech Tree Lane, Camblesforth</t>
  </si>
  <si>
    <t>2019/1303/FUL</t>
  </si>
  <si>
    <t xml:space="preserve">Residential and Grassland behind </t>
  </si>
  <si>
    <t>Camblesforth-15</t>
  </si>
  <si>
    <t>Land off 75 Brigg Lane Camblesforth Selby</t>
  </si>
  <si>
    <t>2019/0269/S73</t>
  </si>
  <si>
    <t>Agriculture North, S/W/E Residential</t>
  </si>
  <si>
    <t>Camblesforth-6</t>
  </si>
  <si>
    <t>Land adjacent to No 3 Chapel Court</t>
  </si>
  <si>
    <t>2018/0276/REM</t>
  </si>
  <si>
    <t>Camblesforth-9</t>
  </si>
  <si>
    <t>Jasmin Cottage, 32 Brigg Lane, Camblesforth</t>
  </si>
  <si>
    <t>2018/0199/FUL</t>
  </si>
  <si>
    <t>Carlton-12</t>
  </si>
  <si>
    <t>Elmstone House, Low Street, Carlton</t>
  </si>
  <si>
    <t>2015/0814/FUL</t>
  </si>
  <si>
    <t xml:space="preserve">Carlton-14
</t>
  </si>
  <si>
    <t>Vine Farm, Low Street, Carlton</t>
  </si>
  <si>
    <t>2019/0169/FUL</t>
  </si>
  <si>
    <t xml:space="preserve">Carlton-15
</t>
  </si>
  <si>
    <t>Bingley Cottage, Low Street, Carlton</t>
  </si>
  <si>
    <t>2019/0370/FUL</t>
  </si>
  <si>
    <t>Carlton-16</t>
  </si>
  <si>
    <t>The Conifers, Low Street, Carlton, Goole, East Yorkshire, DN14 9PN</t>
  </si>
  <si>
    <t>2019/1292/OUT</t>
  </si>
  <si>
    <t>Carlton-17</t>
  </si>
  <si>
    <t>Land Adj Thorn Tree Cottage, Low Street, Carlton, Goole, East Yorkshire</t>
  </si>
  <si>
    <t>2019/1072/OUT</t>
  </si>
  <si>
    <t>Existing Buildings</t>
  </si>
  <si>
    <t>Residential/ Agricultural</t>
  </si>
  <si>
    <t>Carlton-3</t>
  </si>
  <si>
    <t>Land at Elmstone House, Low Street, Carlton, Goole, East Yorkshire</t>
  </si>
  <si>
    <t>2018/0186/FUL</t>
  </si>
  <si>
    <t xml:space="preserve">Residential </t>
  </si>
  <si>
    <t>Carlton-4</t>
  </si>
  <si>
    <t>Pear Tree Farm, Low Street</t>
  </si>
  <si>
    <t>2018/0741/FUL</t>
  </si>
  <si>
    <t>Farm yard</t>
  </si>
  <si>
    <t>Catterton-5</t>
  </si>
  <si>
    <t>Old Street Farm, Moor Lane, Catterton</t>
  </si>
  <si>
    <t>2017/0919/FUL</t>
  </si>
  <si>
    <t>Agricultural building</t>
  </si>
  <si>
    <t>Catterton-6</t>
  </si>
  <si>
    <t>2019/0376/FUL</t>
  </si>
  <si>
    <t>Cawood-16</t>
  </si>
  <si>
    <t xml:space="preserve">1-3 Rythergate, Rythergate, Cawood </t>
  </si>
  <si>
    <t>2017/1185/FUL</t>
  </si>
  <si>
    <t>Hairdressers</t>
  </si>
  <si>
    <t>Cawood-17</t>
  </si>
  <si>
    <t>New House, Wistowgate, Cawood</t>
  </si>
  <si>
    <t>2019/0685/S73</t>
  </si>
  <si>
    <t>Cawood-7</t>
  </si>
  <si>
    <t>Land at Wistowgate Cawood</t>
  </si>
  <si>
    <t>2020/0065/S73</t>
  </si>
  <si>
    <t>CFenton-16</t>
  </si>
  <si>
    <t>Farm buildings to the East and South of Old Farmhouse, Oxmoor Lane, Church Fenton</t>
  </si>
  <si>
    <t>2018/0398/FUL</t>
  </si>
  <si>
    <t xml:space="preserve">Farm Buildings </t>
  </si>
  <si>
    <t>Agricultural land and associated farm buildings/</t>
  </si>
  <si>
    <t>CFenton-17</t>
  </si>
  <si>
    <t>Wyke Holme, Main Street, Church Fenton</t>
  </si>
  <si>
    <t>2018/0522/FUL</t>
  </si>
  <si>
    <t>CFenton-2</t>
  </si>
  <si>
    <t>Maple Cottage, Nanny Lane, Church Fenton</t>
  </si>
  <si>
    <t>2018/1281/OUT</t>
  </si>
  <si>
    <t>Cliffe-24</t>
  </si>
  <si>
    <t>Brocks Farm, York Road, Cliffe</t>
  </si>
  <si>
    <t>2017/0108/FUL</t>
  </si>
  <si>
    <t>Disused building</t>
  </si>
  <si>
    <t>Colton-3</t>
  </si>
  <si>
    <t>Land Adjacent, St Pauls Church, Main Street, Colton</t>
  </si>
  <si>
    <t>2017/0238/FUL</t>
  </si>
  <si>
    <t>Cstubbs-3</t>
  </si>
  <si>
    <t>Spring Lodge Farm, Northfield Lane, Cridling Stubbs, Knottingley</t>
  </si>
  <si>
    <t>Cridling Stubbs</t>
  </si>
  <si>
    <t>2017/0495/FUL</t>
  </si>
  <si>
    <t>Farm</t>
  </si>
  <si>
    <t>Cstubbs-4</t>
  </si>
  <si>
    <t>4 Manor Farm Cottage</t>
  </si>
  <si>
    <t>2018/0306/OUT</t>
  </si>
  <si>
    <t>Cstubbs-5</t>
  </si>
  <si>
    <t>Manor Grange Equestrian, Cobcroft Lane, Cridling Stubbs</t>
  </si>
  <si>
    <t>2018/1225/FUL</t>
  </si>
  <si>
    <t>Retail</t>
  </si>
  <si>
    <t>Eggborough-22</t>
  </si>
  <si>
    <t>1 Weeland Road, Eggborough</t>
  </si>
  <si>
    <t>2016/0415/FUL</t>
  </si>
  <si>
    <t>Residential/car show room</t>
  </si>
  <si>
    <t>Eggborough-7</t>
  </si>
  <si>
    <t>1 The Bungalow, Weeland Road, Eggborough</t>
  </si>
  <si>
    <t>2019/0784/REM</t>
  </si>
  <si>
    <t>Escrick-9</t>
  </si>
  <si>
    <t>2 Carr Lane, Escrick</t>
  </si>
  <si>
    <t>2019/0575/FUL</t>
  </si>
  <si>
    <t>Fairburn-18</t>
  </si>
  <si>
    <t>Land Adjacent To Araslie, Caudle Hill, Fairburn</t>
  </si>
  <si>
    <t>2019/0679/OUT</t>
  </si>
  <si>
    <t>Fairburn-8</t>
  </si>
  <si>
    <t>North of Old North Quarry</t>
  </si>
  <si>
    <t>2018/0980/REM</t>
  </si>
  <si>
    <t>Gateforth-4</t>
  </si>
  <si>
    <t>Wheatlands Gateforth New Road Brayton</t>
  </si>
  <si>
    <t>2019/0059/S73</t>
  </si>
  <si>
    <t>Dwelling and Golf Course North, Agricultural</t>
  </si>
  <si>
    <t>Gateforth-5</t>
  </si>
  <si>
    <t>Maspin Grange, Hillam Common Lane, Hillam</t>
  </si>
  <si>
    <t>2017/0804/FUL</t>
  </si>
  <si>
    <t>Farm Buildings and paddock</t>
  </si>
  <si>
    <t>Gheck-7</t>
  </si>
  <si>
    <t>Land Adjacent To Aysgarth, Main Street, Great Heck</t>
  </si>
  <si>
    <t>Heck</t>
  </si>
  <si>
    <t>2016/1475/OUT</t>
  </si>
  <si>
    <t>Hambleton-25</t>
  </si>
  <si>
    <t>7 St Marys Walk, Hambleton</t>
  </si>
  <si>
    <t>2019/0176/FUL</t>
  </si>
  <si>
    <t>Hambleton-26</t>
  </si>
  <si>
    <t>Land Off Station Road, Hambleton, Selby, North Yorkshire</t>
  </si>
  <si>
    <t>2019/1159/FUL</t>
  </si>
  <si>
    <t>Hambleton-5</t>
  </si>
  <si>
    <t>2 Anson Croft</t>
  </si>
  <si>
    <t>2018/0767/OUT</t>
  </si>
  <si>
    <t>Healaugh-1</t>
  </si>
  <si>
    <t>Land off Oakwood, Main Street Healaugh</t>
  </si>
  <si>
    <t>Healaugh</t>
  </si>
  <si>
    <t>2017/0706/FUL</t>
  </si>
  <si>
    <t xml:space="preserve">Farm buildings </t>
  </si>
  <si>
    <t>Hemingbrough-33</t>
  </si>
  <si>
    <t>HF Brown And Sons, Portland Works, Main Street, Hemingbrough</t>
  </si>
  <si>
    <t>2018/0963/FUL</t>
  </si>
  <si>
    <t>Hemingbrough-34</t>
  </si>
  <si>
    <t>2 Babthorpe Cottages, Hull Road, Hemingbrough</t>
  </si>
  <si>
    <t>2019/0857/FUL</t>
  </si>
  <si>
    <t>Hensall-22</t>
  </si>
  <si>
    <t>The Lyndens, Station Road, Hensall</t>
  </si>
  <si>
    <t>2019/0696/OUT</t>
  </si>
  <si>
    <t>Hensall-23</t>
  </si>
  <si>
    <t>Land Adjacent To The Bungalow, Finkle Street, Hensall</t>
  </si>
  <si>
    <t>2019/0975/FUL</t>
  </si>
  <si>
    <t>Hensall-9</t>
  </si>
  <si>
    <t>Hazel Grove Farm, Weeland Road, Hensall</t>
  </si>
  <si>
    <t>2018/1220/FUL</t>
  </si>
  <si>
    <t>Showroom</t>
  </si>
  <si>
    <t>Caravan Storage and agriculture</t>
  </si>
  <si>
    <t>Hillam-16</t>
  </si>
  <si>
    <t>Greystones, Chapel Street, Hillam</t>
  </si>
  <si>
    <t>2019/0757/OUT</t>
  </si>
  <si>
    <t>Hillam-2</t>
  </si>
  <si>
    <t>Land at Kendall Cottage, Chapel Street</t>
  </si>
  <si>
    <t>2017/0814/FUL</t>
  </si>
  <si>
    <t>Hillam-6</t>
  </si>
  <si>
    <t>The Old Orchard, Hillam Lane</t>
  </si>
  <si>
    <t>2018/0521/OUT</t>
  </si>
  <si>
    <t>Huddleston-1</t>
  </si>
  <si>
    <t>Huddleston Grange, Huddleston</t>
  </si>
  <si>
    <t>Huddleston</t>
  </si>
  <si>
    <t>2017/0063/FUL</t>
  </si>
  <si>
    <t>Farm and associated agricultural field</t>
  </si>
  <si>
    <t>Agricultural/ Woodland and agricultural fields to North</t>
  </si>
  <si>
    <t>Kelfield-3</t>
  </si>
  <si>
    <t>Yew Tree House, Main Street, Kelfield</t>
  </si>
  <si>
    <t>2017/0701/OUT</t>
  </si>
  <si>
    <t>Residential and agricultural/horticultural</t>
  </si>
  <si>
    <t>Kellington-8</t>
  </si>
  <si>
    <t>Hideaway, Wells Lane, Kellington</t>
  </si>
  <si>
    <t>2019/0075/FUL</t>
  </si>
  <si>
    <t>2018/1123/REM</t>
  </si>
  <si>
    <t>Ksmeaton-4</t>
  </si>
  <si>
    <t>Went Edge Road, Kirk Smeaton</t>
  </si>
  <si>
    <t>2018/1334/FUL</t>
  </si>
  <si>
    <t>LFenton-1</t>
  </si>
  <si>
    <t>The Courtyard, Sweeming Lane, Little Fenton, Leeds, North Yorkshire, LS25 6HF</t>
  </si>
  <si>
    <t>Little Fenton</t>
  </si>
  <si>
    <t>2019/0578/FUL</t>
  </si>
  <si>
    <t>LFenton-2</t>
  </si>
  <si>
    <t>The Old Barn, Sweeming Lane, Little Fenton, Leeds, North Yorkshire, LS25 6HF</t>
  </si>
  <si>
    <t>2019/1074/FUL</t>
  </si>
  <si>
    <t>LSmeaton-4</t>
  </si>
  <si>
    <t>The Fox Inn,  Main Street,  Little Smeaton</t>
  </si>
  <si>
    <t>2018/0944/FUL</t>
  </si>
  <si>
    <t>Pub Car Park</t>
  </si>
  <si>
    <t>MFryston-10</t>
  </si>
  <si>
    <t>Ashville, Main Street, Monk Fryston</t>
  </si>
  <si>
    <t>2017/0435/OUT</t>
  </si>
  <si>
    <t>Dwelling and Garden</t>
  </si>
  <si>
    <t>Residential / Agricultural/  Highway to the North/</t>
  </si>
  <si>
    <t>MFryston-11</t>
  </si>
  <si>
    <t>Margyl Cottage</t>
  </si>
  <si>
    <t>2018/0482/FUL</t>
  </si>
  <si>
    <t>Residential, Hall Grounds</t>
  </si>
  <si>
    <t>MFryston-13</t>
  </si>
  <si>
    <t>The Bungalow, 31 Lumby Hill</t>
  </si>
  <si>
    <t>2018/0642/FUL</t>
  </si>
  <si>
    <t>Residential/ Garden</t>
  </si>
  <si>
    <t>MFryston-15</t>
  </si>
  <si>
    <t>Wayside Cottage,16 Main Street, Monk Fryston</t>
  </si>
  <si>
    <t>2019/0444/FUL</t>
  </si>
  <si>
    <t>NDuffield-13</t>
  </si>
  <si>
    <t>Lilac House, York Road, North Duffield</t>
  </si>
  <si>
    <t>North Duffield</t>
  </si>
  <si>
    <t>2018/0971/FUL</t>
  </si>
  <si>
    <t>Agricultural and Residential</t>
  </si>
  <si>
    <t xml:space="preserve">NDuffield-29
</t>
  </si>
  <si>
    <t>Emmaus, Green Lane, North Duffield</t>
  </si>
  <si>
    <t>2018/1428/FUL</t>
  </si>
  <si>
    <t>Residential/ Garden Land</t>
  </si>
  <si>
    <t>Newland-1</t>
  </si>
  <si>
    <t>Land Adjacent Orchard Villa, Newland</t>
  </si>
  <si>
    <t xml:space="preserve">Newland </t>
  </si>
  <si>
    <t>2019/1099/REM</t>
  </si>
  <si>
    <t>Osgodby-13</t>
  </si>
  <si>
    <t>Holly Lodge, Back Lane, Osgodby, Selby, North Yorkshire, YO8 5HS</t>
  </si>
  <si>
    <t>Osgodby</t>
  </si>
  <si>
    <t>2019/1121/FUL</t>
  </si>
  <si>
    <t>Riccall-21</t>
  </si>
  <si>
    <t>22 Kelfield Road, Riccall</t>
  </si>
  <si>
    <t>Riccall</t>
  </si>
  <si>
    <t>2017/0196/FUL</t>
  </si>
  <si>
    <t>Riccall-22</t>
  </si>
  <si>
    <t>Land at Church Street, Riccall</t>
  </si>
  <si>
    <t>2017/0807/FUL</t>
  </si>
  <si>
    <t>Dwelling and garden</t>
  </si>
  <si>
    <t>Residential and allotments to South West</t>
  </si>
  <si>
    <t>Riccall-23</t>
  </si>
  <si>
    <t>Land off Riccall Lane, Kelfield</t>
  </si>
  <si>
    <t>2017/0866/FUL</t>
  </si>
  <si>
    <t>Outbuilding and garden</t>
  </si>
  <si>
    <t xml:space="preserve">Care Home to the South and lake to the South West </t>
  </si>
  <si>
    <t>Riccall-24</t>
  </si>
  <si>
    <t>Garden House, Manor Garth, Riccall, York, North Yorkshire, YO19 6QX</t>
  </si>
  <si>
    <t>2018/0476/FUL</t>
  </si>
  <si>
    <t>Riccall-25</t>
  </si>
  <si>
    <t>York House_x000D_, York Road</t>
  </si>
  <si>
    <t>2019/0855/S73</t>
  </si>
  <si>
    <t>Riccall-5</t>
  </si>
  <si>
    <t>20 Main Street, Riccall, York, YO19 6PX</t>
  </si>
  <si>
    <t>2018/0157/FUL</t>
  </si>
  <si>
    <t>Residential and 7 bedroom guesthouse/restaurant/</t>
  </si>
  <si>
    <t>Riccall-7</t>
  </si>
  <si>
    <t>Tamwood, Station Road</t>
  </si>
  <si>
    <t>2018/0185/FUL</t>
  </si>
  <si>
    <t>Residential garden</t>
  </si>
  <si>
    <t>Residential/ Place of worship</t>
  </si>
  <si>
    <t>Riccall-9</t>
  </si>
  <si>
    <t>Jackadory, 37 York Road, Riccall</t>
  </si>
  <si>
    <t>2018/0263/FUL</t>
  </si>
  <si>
    <t>Ryther-4</t>
  </si>
  <si>
    <t>Manor Cottage, Boggart Lane, Ozendyke</t>
  </si>
  <si>
    <t>Ryther</t>
  </si>
  <si>
    <t>2016/1425/FUL</t>
  </si>
  <si>
    <t>Disused dwelling and garden land</t>
  </si>
  <si>
    <t>Saxton-8</t>
  </si>
  <si>
    <t>Milner Lane, Saxton</t>
  </si>
  <si>
    <t>Saxton with Scarthingwell</t>
  </si>
  <si>
    <t>Bungalow dwelling, gardens and garages</t>
  </si>
  <si>
    <t>Selby-30</t>
  </si>
  <si>
    <t>34 Leeds Road, Selby</t>
  </si>
  <si>
    <t>Selby</t>
  </si>
  <si>
    <t>2016/1465/FUL</t>
  </si>
  <si>
    <t>Principal Town</t>
  </si>
  <si>
    <t>Selby-35</t>
  </si>
  <si>
    <t>191 Leeds Road</t>
  </si>
  <si>
    <t>2018/0804/FUL</t>
  </si>
  <si>
    <t>Selby-36</t>
  </si>
  <si>
    <t xml:space="preserve">Land between 45 Wistow Road and Fairview, Wistow Road, Selby </t>
  </si>
  <si>
    <t>CO/1999/597</t>
  </si>
  <si>
    <t>Selby-50</t>
  </si>
  <si>
    <t>47 Gowthorpe, Selby</t>
  </si>
  <si>
    <t>2014/0414/FUL</t>
  </si>
  <si>
    <t>Residential/Commercial/Car Park</t>
  </si>
  <si>
    <t>Selby-52</t>
  </si>
  <si>
    <t>Golden Lion, 30 Millgate, Selby</t>
  </si>
  <si>
    <t>2014/0415/FUL</t>
  </si>
  <si>
    <t>Selby-71</t>
  </si>
  <si>
    <t>Simpsons Yard, Millgate, Selby</t>
  </si>
  <si>
    <t>2017/0206/FUL</t>
  </si>
  <si>
    <t>Storage Building</t>
  </si>
  <si>
    <t>Garage to West and Residential to North / East/</t>
  </si>
  <si>
    <t>Selby-72</t>
  </si>
  <si>
    <t>Lake House Bawtry Road</t>
  </si>
  <si>
    <t>2017/0784/FUL</t>
  </si>
  <si>
    <t>Ponds to North and East/ Residential to West/</t>
  </si>
  <si>
    <t>Selby-73</t>
  </si>
  <si>
    <t>St Johns Ambulance, 40 Ousegate, Selby</t>
  </si>
  <si>
    <t>2017/0936/FUL</t>
  </si>
  <si>
    <t>St John Ambulance Site</t>
  </si>
  <si>
    <t>Selby-75</t>
  </si>
  <si>
    <t>12 Brook Street, Selby</t>
  </si>
  <si>
    <t>2017/1081/FUL</t>
  </si>
  <si>
    <t xml:space="preserve">Dwelling </t>
  </si>
  <si>
    <t>Selby-76</t>
  </si>
  <si>
    <t>31 Gowthorpe, Selby</t>
  </si>
  <si>
    <t>2018/1185/FUL</t>
  </si>
  <si>
    <t>Selby-77</t>
  </si>
  <si>
    <t>First Floor And Second Floor, 21 Finkle Street, Selby</t>
  </si>
  <si>
    <t>2018/1456/FUL</t>
  </si>
  <si>
    <t>Selby-78</t>
  </si>
  <si>
    <t>Access Selby, 8 - 10 Market Cross, Selby, YO8 4JS</t>
  </si>
  <si>
    <t>2019/0817/FUL</t>
  </si>
  <si>
    <t>Residential/ Retail</t>
  </si>
  <si>
    <t>Selby-79</t>
  </si>
  <si>
    <t>54 Millgate, Selby, YO8 3JZ</t>
  </si>
  <si>
    <t>2019/0967/FUL</t>
  </si>
  <si>
    <t>Sherburn-1</t>
  </si>
  <si>
    <t>Land at 23 Finkle Hill, Sherburn In Elmet</t>
  </si>
  <si>
    <t>Sherburn in Elmet</t>
  </si>
  <si>
    <t>2018/0289/FUL</t>
  </si>
  <si>
    <t>Residential, Allotment gardens and Agricultural</t>
  </si>
  <si>
    <t>Sherburn-10</t>
  </si>
  <si>
    <t>land adjacent to Hodgsons Lane and Moor Bridge, Moor Lane, Sherburn In Elmet</t>
  </si>
  <si>
    <t>2018/0682/FUL</t>
  </si>
  <si>
    <t>Open land (Formerly Agricultural)</t>
  </si>
  <si>
    <t>Sherburn-11</t>
  </si>
  <si>
    <t>25 Finkle Hill, Sherburn In Elmet</t>
  </si>
  <si>
    <t>2018/1322/REM</t>
  </si>
  <si>
    <t>Sherburn-2</t>
  </si>
  <si>
    <t>Land adjacent to number 4 Sir Johns Lane</t>
  </si>
  <si>
    <t>2018/0650/FUL</t>
  </si>
  <si>
    <t>Residential / agricultural</t>
  </si>
  <si>
    <t>Sherburn-53</t>
  </si>
  <si>
    <t>Land at 4 Sir Johns Lane, Sherburn In Elmet</t>
  </si>
  <si>
    <t>2017/1287/OUT</t>
  </si>
  <si>
    <t>Residential to East and North and South/ Agricultural and scrubland to West</t>
  </si>
  <si>
    <t>Sherburn-55</t>
  </si>
  <si>
    <t>61 Kirkgate, Sherburn In Elmet</t>
  </si>
  <si>
    <t>2019/0558/OUT</t>
  </si>
  <si>
    <t>Residential/ Sports field</t>
  </si>
  <si>
    <t>Sherburn-56</t>
  </si>
  <si>
    <t>34 Kirkgate, _x000D_Sherburn In Elmet</t>
  </si>
  <si>
    <t>2019/1089/FUL</t>
  </si>
  <si>
    <t>SMilford-30</t>
  </si>
  <si>
    <t>40 Steincroft Road, South Milford</t>
  </si>
  <si>
    <t>South Milford</t>
  </si>
  <si>
    <t>2018/1088/FUL</t>
  </si>
  <si>
    <t>Smilford-36</t>
  </si>
  <si>
    <t>Land off Westfield Lane, South Milford</t>
  </si>
  <si>
    <t>2017/1250/FUL</t>
  </si>
  <si>
    <t>Dwelling, garages and existing extension</t>
  </si>
  <si>
    <t>Smilford-38</t>
  </si>
  <si>
    <t>The Old Methodist Church, 7 High Street, South Milford</t>
  </si>
  <si>
    <t>2019/0638/FUL</t>
  </si>
  <si>
    <t>Place of Worship</t>
  </si>
  <si>
    <t>SMilford-6</t>
  </si>
  <si>
    <t>11 Milford Road, South Milford</t>
  </si>
  <si>
    <t>2018/0096/FUL</t>
  </si>
  <si>
    <t>SMilford-9</t>
  </si>
  <si>
    <t>25 Sand Lane, South Milford</t>
  </si>
  <si>
    <t>2018/1141/OUT</t>
  </si>
  <si>
    <t>Residential and Shop</t>
  </si>
  <si>
    <t xml:space="preserve">Residential and school </t>
  </si>
  <si>
    <t>Stillingfleet-13</t>
  </si>
  <si>
    <t>Woodlands Farm Barns, Moreby, Stillingfleet</t>
  </si>
  <si>
    <t>Stillingfleet</t>
  </si>
  <si>
    <t>2016/1311/FUL</t>
  </si>
  <si>
    <t>Agricultural and Farm buildings</t>
  </si>
  <si>
    <t>Stillingfleet-5</t>
  </si>
  <si>
    <t>Stillingfleet Service Station</t>
  </si>
  <si>
    <t>2018/0152/FUL</t>
  </si>
  <si>
    <t>Service Station and Garage</t>
  </si>
  <si>
    <t>Stillingfleet-6</t>
  </si>
  <si>
    <t>Moreby Hall, Moreby, Stillingfleet, York, North Yorkshire, YO19 6HN</t>
  </si>
  <si>
    <t>2018/0810/FUL</t>
  </si>
  <si>
    <t>Hall and Gardens</t>
  </si>
  <si>
    <t>Stutton-2</t>
  </si>
  <si>
    <t>land to the east of 15 Mill Lane</t>
  </si>
  <si>
    <t>Stutton with Hazlewood</t>
  </si>
  <si>
    <t>2018/0354/REM</t>
  </si>
  <si>
    <t>Tadcaster-28</t>
  </si>
  <si>
    <t>26 Bridge Street, Tadcaster</t>
  </si>
  <si>
    <t>Tadcaster</t>
  </si>
  <si>
    <t>2017/1331/FUL</t>
  </si>
  <si>
    <t>Bank and car park</t>
  </si>
  <si>
    <t xml:space="preserve">Tadcaster-29
</t>
  </si>
  <si>
    <t xml:space="preserve">Land off Fairfield Road, Tadcaster
</t>
  </si>
  <si>
    <t>2019/0106/FUL</t>
  </si>
  <si>
    <t>Employment/ Residential</t>
  </si>
  <si>
    <t>Thorganby-3</t>
  </si>
  <si>
    <t>East End Cottage, Main Street, Thorganby</t>
  </si>
  <si>
    <t>Thorganby</t>
  </si>
  <si>
    <t>2018/0226/FUL</t>
  </si>
  <si>
    <t>Dwellings and outbuildings and garden land</t>
  </si>
  <si>
    <t>Towton-3</t>
  </si>
  <si>
    <t>Old Hall Farm, Scarthingwell Lane, Towton</t>
  </si>
  <si>
    <t>Towton</t>
  </si>
  <si>
    <t>2018/1314/S73</t>
  </si>
  <si>
    <t>Ulleskelf-15</t>
  </si>
  <si>
    <t>Land To Rear Of Church View Main Street</t>
  </si>
  <si>
    <t>Ulleskelf</t>
  </si>
  <si>
    <t>2017/0597/OUT</t>
  </si>
  <si>
    <t>Disused outbuilding and paddock</t>
  </si>
  <si>
    <t>Whaddlesey-1</t>
  </si>
  <si>
    <t>Windsor Farm, Main Street, West Haddlesey</t>
  </si>
  <si>
    <t>West Haddlesey</t>
  </si>
  <si>
    <t>2016/1394/FUL</t>
  </si>
  <si>
    <t>Residential and agricultural fields</t>
  </si>
  <si>
    <t>Whaddlesey-2</t>
  </si>
  <si>
    <t>Land Adjacent To Garth View, Main Street, West Haddlesey</t>
  </si>
  <si>
    <t>2019/0590/FUL</t>
  </si>
  <si>
    <t>Whitley-18</t>
  </si>
  <si>
    <t>Land at Chantry House, Doncaster Road</t>
  </si>
  <si>
    <t>Whitley</t>
  </si>
  <si>
    <t>2018/0394/FUL</t>
  </si>
  <si>
    <t>Whitley-19</t>
  </si>
  <si>
    <t>Land At All Saints Court, All Saints Court, Whitley</t>
  </si>
  <si>
    <t>2018/0355/OUT</t>
  </si>
  <si>
    <t>Wistow-1</t>
  </si>
  <si>
    <t>Rose Cottage Farm, Station Road, Wistow</t>
  </si>
  <si>
    <t>Wistow</t>
  </si>
  <si>
    <t>2018/0897/OUT</t>
  </si>
  <si>
    <t>Residential and agricultural</t>
  </si>
  <si>
    <t>Wistow-24</t>
  </si>
  <si>
    <t>Land at Hollytree Cottage, Garman Carr Lane</t>
  </si>
  <si>
    <t>2017/1256/FUL</t>
  </si>
  <si>
    <t>Womersley-4</t>
  </si>
  <si>
    <t>Womersley C of E Primary School</t>
  </si>
  <si>
    <t>Womersley</t>
  </si>
  <si>
    <t>2016/0856/FUL</t>
  </si>
  <si>
    <t>School buildings</t>
  </si>
  <si>
    <t>Womersley-5</t>
  </si>
  <si>
    <t>Village Hall, Main Street, Womersley</t>
  </si>
  <si>
    <t>2018/0285/FUL</t>
  </si>
  <si>
    <t>Village Hall</t>
  </si>
  <si>
    <t>Womersley-6</t>
  </si>
  <si>
    <t>Grange Farm, Fulham Lane, Womersley</t>
  </si>
  <si>
    <t>2019/0582/FUL</t>
  </si>
  <si>
    <t>NDuffield-2</t>
  </si>
  <si>
    <t>Land to the West and South of Meadow Gate, North Duffield</t>
  </si>
  <si>
    <t>Agricultural land to the West and South, residential to the North East, agricultural land to the East</t>
  </si>
  <si>
    <t>NDuffield-3</t>
  </si>
  <si>
    <t>Land South of A163 and East of Menthorpe Lane, North Duffield</t>
  </si>
  <si>
    <t>agricultural land to the South, East. Residential North-east and farm to the West</t>
  </si>
  <si>
    <t>NDuffield-4</t>
  </si>
  <si>
    <t>Land North of A163, North Duffield</t>
  </si>
  <si>
    <t>Paddocks/grazing land to the North, agricultural land to the East and South and residential to the West.</t>
  </si>
  <si>
    <t>Although a viability assessment has not been undertaken the site is considered to be both commercially and physically viable as there are no physical, environmental or flood risk constraints to development and no abnormal development costs have been identified.</t>
  </si>
  <si>
    <t>NDuffield-5</t>
  </si>
  <si>
    <t>Land North of Green Lane, North Duffield</t>
  </si>
  <si>
    <t xml:space="preserve">2018/0273/REM
 </t>
  </si>
  <si>
    <t>Residential to South/East. Agriculture fields to North/West.</t>
  </si>
  <si>
    <t>NDuffield-6</t>
  </si>
  <si>
    <t>Land West of Green Lane, North Duffield</t>
  </si>
  <si>
    <t>Agriculture field  and allotments</t>
  </si>
  <si>
    <t>Agriculture to West/North/South. Residential to East.</t>
  </si>
  <si>
    <t>NDuffield-7</t>
  </si>
  <si>
    <t>Land West of The Green, North Duffield</t>
  </si>
  <si>
    <t>2018/1344/OUTM, 2018/1345/FUL, 2018/1346/FULM, 2018/1347/OUT, 2019/0951/FUL</t>
  </si>
  <si>
    <t>Residential to East. Playing fields to North/agriculture fields to West/South.</t>
  </si>
  <si>
    <t>Site is in three ownerships. The owners are working together to promote the site for a range of market and affordable housing, as well as specialised 'cohousing' areas. Extant planning permission/Sole owner/No impact on availability from existing land use.</t>
  </si>
  <si>
    <t>Enquiries from developers. Phased development under consideration by Landowners/LPA.  Developer interest in Phase 1 (approved for 14 units - but Developer has indicated preference for 12 units only, so overall total may change) and custom build interest in Phases 2 and 3.</t>
  </si>
  <si>
    <t>Land at Springfield House Farm, North Duffield</t>
  </si>
  <si>
    <t>2018/1050/FUL</t>
  </si>
  <si>
    <t>Predominantly agricultural with residential to the East.</t>
  </si>
  <si>
    <t>Land at Gothic Farm, Back Lane, North Duffield</t>
  </si>
  <si>
    <t>NDuffield-12</t>
  </si>
  <si>
    <t>Land at Hall Farm, North Duffield</t>
  </si>
  <si>
    <t>Agricultural land the  North, East South and farm to the East</t>
  </si>
  <si>
    <t>NKyme-2</t>
  </si>
  <si>
    <t>Land South of Papyrus Villas, Newton Kyme</t>
  </si>
  <si>
    <t>Newton Kyme</t>
  </si>
  <si>
    <t>Agricultural fields to South/West. Residential to North/East</t>
  </si>
  <si>
    <t>NKyme-4</t>
  </si>
  <si>
    <t>Land east of Newton Kyme Papyrus Works</t>
  </si>
  <si>
    <t xml:space="preserve">Agricultural fields to East. Residential to West. River Wharfe to North </t>
  </si>
  <si>
    <t>FZ3b - 26.8%, FZ3a - 1.1%, FZ2 - 5.8%, FZ1 - 66.4%</t>
  </si>
  <si>
    <t>Osgodby-3</t>
  </si>
  <si>
    <t>Land East of St Leonards Avenue, Osgodby</t>
  </si>
  <si>
    <t xml:space="preserve">Residential to West. Agricultural fields to North/East/South. </t>
  </si>
  <si>
    <t>FZ3a - 18.2%, FZ1 - 81.8%</t>
  </si>
  <si>
    <t>Osgodby-4</t>
  </si>
  <si>
    <t>Osgodby Nurseries, Hull Road, Osgodby</t>
  </si>
  <si>
    <t>Agricultural land to the South/East/West and residential to the North</t>
  </si>
  <si>
    <t>Osgodby-5</t>
  </si>
  <si>
    <t>Land West of South Duffield Road</t>
  </si>
  <si>
    <t>2017/0222/FUL</t>
  </si>
  <si>
    <t>Residential to the East and South of Sand Lane, residential and open field to the West and agricultural land uses to the North.</t>
  </si>
  <si>
    <t>Osgodby-6</t>
  </si>
  <si>
    <t>2018/1119/REM</t>
  </si>
  <si>
    <t>Open agricultural field.</t>
  </si>
  <si>
    <t>Agricultural land to the South residential to the North and West, garden centre to the East</t>
  </si>
  <si>
    <t>Osgodby-7</t>
  </si>
  <si>
    <t>Lake View Farm, Osgodby</t>
  </si>
  <si>
    <t>Residential East, South and West, farm to the North</t>
  </si>
  <si>
    <t>No previous unimplemented residential permissions. 1 landowner. 6 years for existing use to cease.</t>
  </si>
  <si>
    <t>Site not marketed. No viability assessment undertaken. Engagement with site promoters has shown no viability issues.</t>
  </si>
  <si>
    <t>Osgodby-8</t>
  </si>
  <si>
    <t>Land south of Hull Road, Osgodby</t>
  </si>
  <si>
    <t>Residential to North, agriculture to remainder</t>
  </si>
  <si>
    <t>FZ3a - 66.3%, FZ2 - 1.7%, FZ1 - 32.1%</t>
  </si>
  <si>
    <t>No known constraints - small scale powerline crosses site</t>
  </si>
  <si>
    <t>Agricultural tenancy with 12. years on term. Part resumption clause to reclaim 25%of holding in any one year once permission is obtained</t>
  </si>
  <si>
    <t>Osgodby-9</t>
  </si>
  <si>
    <t>Land east of Sand Lane, Osgodby</t>
  </si>
  <si>
    <t>Agricultural land to the East and South, arable land to the North and residential to the East and partly to the North.</t>
  </si>
  <si>
    <t>Riccall-2</t>
  </si>
  <si>
    <t>Land North of Chapel Walk, Riccall</t>
  </si>
  <si>
    <t>2017/0008/OUT</t>
  </si>
  <si>
    <t>Residential uses to the South, West and North.  A19 borders the Eastern edge of the site.</t>
  </si>
  <si>
    <t>Riccall-6</t>
  </si>
  <si>
    <t>Land North of Riccall</t>
  </si>
  <si>
    <t>Agricultural uses to the North, West. Allotments to the South and residential along the South and East.</t>
  </si>
  <si>
    <t>FZ3a - 48.1%, FZ2 - 40%, FZ1 - 11.8%</t>
  </si>
  <si>
    <t>No known constraints - minor powerline across site</t>
  </si>
  <si>
    <t>Riccall Business Park, Selby Road, Riccall</t>
  </si>
  <si>
    <t xml:space="preserve">Primarily agricultural uses.  </t>
  </si>
  <si>
    <t>Ryther-1</t>
  </si>
  <si>
    <t>Woodbine Grange Farm, Ryther</t>
  </si>
  <si>
    <t>Residential to East/South. Agricultural fields to North/West</t>
  </si>
  <si>
    <t>FZ3a - 81.8%, FZ2 - 16%, FZ1 - 2.2%</t>
  </si>
  <si>
    <t>Ryther-2</t>
  </si>
  <si>
    <t>Land east of Mill Lane, Ryther</t>
  </si>
  <si>
    <t>Residential to North-West. Agricultural fields to North/East/South/South-West</t>
  </si>
  <si>
    <t>FZ3a - 7.8%, FZ2 - 30.5%, FZ1 - 61.7%</t>
  </si>
  <si>
    <t>Saxton-1</t>
  </si>
  <si>
    <t>Land East of Milner Lane, Saxton</t>
  </si>
  <si>
    <t>Saxton</t>
  </si>
  <si>
    <t>Saxton-2</t>
  </si>
  <si>
    <t>Land at Scarthingwell Park, Barkston Ash (Saxton Parish)</t>
  </si>
  <si>
    <t>Residential care home to North. Residential to South. Agricultural fields to West/East. Farm buildings to East</t>
  </si>
  <si>
    <t>Site not marketed. Viability assessment informally undertaken. Engagement with site promoters has shown no viability issues.</t>
  </si>
  <si>
    <t>Residential to North. Agricultural fields to East/South/West</t>
  </si>
  <si>
    <t>SDuffield-1</t>
  </si>
  <si>
    <t>Land adjacent to Willow Cottage, Mill Lane, South Duffield</t>
  </si>
  <si>
    <t>South Duffield</t>
  </si>
  <si>
    <t>Residential to East/South. Agricultural fields to North/West/South</t>
  </si>
  <si>
    <t>SDuffield-2</t>
  </si>
  <si>
    <t>Land at Haymoor House Moor Lane, South Duffield</t>
  </si>
  <si>
    <t>Residential to South/East. Greenfield land to North/West. Agricultural field to South</t>
  </si>
  <si>
    <t>SDuffield-3</t>
  </si>
  <si>
    <t>Land South of Moor Lane, South Duffield</t>
  </si>
  <si>
    <t>Residential fields to North/East/West. Agricultural fields to West/South</t>
  </si>
  <si>
    <t>SDuffield-4</t>
  </si>
  <si>
    <t>Land west of Main Street, South Duffield</t>
  </si>
  <si>
    <t>2019/1218/REM</t>
  </si>
  <si>
    <t>Residential to North/South/East. Agricultural fields to West/East</t>
  </si>
  <si>
    <t>Land to the west of Hagg Lane</t>
  </si>
  <si>
    <t>Selby-42</t>
  </si>
  <si>
    <t>Land to West of Selby Business Park, Selby (Brayton Parish)</t>
  </si>
  <si>
    <t xml:space="preserve">Greenfield land </t>
  </si>
  <si>
    <t>Wooded 3 lakes area to the North, Selby business park with light industrial units to the East. A63 bypass to the South and railway line to the West.</t>
  </si>
  <si>
    <t>FZ2 - 3.2%, FZ1 - 96.8%</t>
  </si>
  <si>
    <t>Selby-33</t>
  </si>
  <si>
    <t>Phases 4A,4B,4C,4D,4E, Staynor Hall Development, Bawtry Road</t>
  </si>
  <si>
    <t>CO/2002/1185</t>
  </si>
  <si>
    <t>Mixed Use residential development site</t>
  </si>
  <si>
    <t>Residential development to West/South. Selby College to North. The A63 bypass to South. Agricultural fields/woodland/industrial buildings to East</t>
  </si>
  <si>
    <t>The gaining of a planning permission by a developer is some indication that the site is economically viable to the housing market. Possible flood mitigation may add to costs.</t>
  </si>
  <si>
    <t>Selby-2</t>
  </si>
  <si>
    <t>Industrial Chemicals Ltd, Canal View, Bawtry Road, Selby</t>
  </si>
  <si>
    <t>2013/1245/FUL, 2014/1202/FUL</t>
  </si>
  <si>
    <t>Chemical works, with large heavy-industrial buildings</t>
  </si>
  <si>
    <t>Railway line/residential to West. Canal and retail park to East. Residential and light industrial to North</t>
  </si>
  <si>
    <t>FZ3a - 82.5%, FZ2 - 15.3%, FZ1 - 2.2%</t>
  </si>
  <si>
    <t>Selby-43</t>
  </si>
  <si>
    <t>Land west of Foxhill Lane, Brayton</t>
  </si>
  <si>
    <t>Residential to North/East/South. Agricultural fields/farms to East/South/West. Sports facilities to North</t>
  </si>
  <si>
    <t>FZ2 - 95.1%, FZ1 - 4.9%</t>
  </si>
  <si>
    <t>A range of technical appraisals have already been carried out to support the continued promotion of the site through the emerging local plan process. To-date, these have included: • Landscape and Visual Impact Assessment prepared by Barton Willmore (April 2016); • Transport Feasibility Report prepared by WYG (April 2016); • Flood Risk Assessment and Drainage Strategy prepared by WYG (December 2015); • Extended Phase 1 Habitat Survey prepared by WYG (April 2016). A Delivery Document (April 2016) was formally submitted in support of the last round of consultation carried out by Selby DC. This provides a summary of the results of all the technical reports carried out to date. Full copies of the technical reports have already been provided to Richard Welch in the planning policy team. The technical assessments that have been carried out to-date have not flagged up any overriding constraints which would prevent the site from being delivered in the short term or undermine a schemes viability. The overall viability of a scheme will however need to be subject to its own assessment at an appropriate time. The site is currently a greenfield site located on the edge of Selby and as such it is not expected that there will be any abnormal costs associated with remediation, decontamination or demolition. The site is located within flood zone 2 but as the site specific Flood Risk Assessment prepared by WYG explains, subject to adopting suitable methods for surface water disposal and other mitigation measures, further development can be protected against flooding and without increasing the risk of flooding elsewhere. This has been discussed and agreed via an exchange of correspondence with the Environment Agency in 2013. Therefore although flood risk mitigation will be required, these costs should not be regarded as a barrier for development. The site is flat and therefore there are no associated topographical constraints. Matters relating to enhanced building foundations and the diversion of services will both need to be fully considered at the detailed design stage but again it is not envisaged that either will prevent the site from being developed in the short term.</t>
  </si>
  <si>
    <t>Selby-46</t>
  </si>
  <si>
    <t>Land between Baffam Lane and Selby Canal, Brayton</t>
  </si>
  <si>
    <t xml:space="preserve">Residential development on its Northern edge. The Selby Canal and public footpath forms the Eastern </t>
  </si>
  <si>
    <t>Viability will depend on form and layout of any site. However the size of the site and proximity to existing serviced development indicates that a viable scheme will be achievable, as long as there are no overly onerous conditions attached to the consent. Possible flood mitigation may add to costs.</t>
  </si>
  <si>
    <t>Selby-45</t>
  </si>
  <si>
    <t>Land north of Brayton Bridge, east of canal, Selby</t>
  </si>
  <si>
    <t xml:space="preserve">Canal/Agricultural fields to West. Residential to North-West/South. Woodland to East. </t>
  </si>
  <si>
    <t>FZ3a - 84.5%, FZ2 - 10.5%, FZ1 - 5%</t>
  </si>
  <si>
    <t>Selby-44</t>
  </si>
  <si>
    <t>Rear 13 Cedar Crescent</t>
  </si>
  <si>
    <t>2007/0468/FUL</t>
  </si>
  <si>
    <t>Gardens</t>
  </si>
  <si>
    <t>Residential area surrounding site to North/East/West. Railway track to South and agriculture fields beyond that</t>
  </si>
  <si>
    <t>Selby-31</t>
  </si>
  <si>
    <t>Land off Canal Road</t>
  </si>
  <si>
    <t>Stalled (housing) vacant site to South. Parking/residential development to  North. Primarily residential development to the West/East</t>
  </si>
  <si>
    <t>Selby-21</t>
  </si>
  <si>
    <t>Land East of Flaxley Road, Selby</t>
  </si>
  <si>
    <t>2017/0775/REMM</t>
  </si>
  <si>
    <t>Agricultural land and farm buildings</t>
  </si>
  <si>
    <t>Residential to East. Agricultural fields to North/West/South</t>
  </si>
  <si>
    <t>Extant permission/One landowner/No impact on availability from existing land use - existing employment use will require relocating. Additional land may be added to the site if agreement can be reached.</t>
  </si>
  <si>
    <t>Selby-58</t>
  </si>
  <si>
    <t>Phase 3E, 3F, 3G, Staynor Hall, Abbots Road, Selby</t>
  </si>
  <si>
    <t>2015/0579/REM</t>
  </si>
  <si>
    <t>Residential to West. Residential development site to North. A63/Agricultural fields to South. Woodland to East</t>
  </si>
  <si>
    <t xml:space="preserve">Greenfield with a wood. </t>
  </si>
  <si>
    <t>Business park to the East, Greenfield covers the rest of the surrounding area.</t>
  </si>
  <si>
    <t>FZ2 - 70.1%, FZ1 - 29.9%</t>
  </si>
  <si>
    <t>Portholme Road, Selby</t>
  </si>
  <si>
    <t>Selby-69</t>
  </si>
  <si>
    <t>Land North of Meadway, Selby</t>
  </si>
  <si>
    <t>Agricultural/scrubland</t>
  </si>
  <si>
    <t>Residential to North-East and south. Agricultural fields to North-West/West. Farm buildings to West. Allotments to East.</t>
  </si>
  <si>
    <t>No previous unimplemented residential permissions/Multiple landowners/No impact on availability from existing land use</t>
  </si>
  <si>
    <t>Land at Cross Hills Farm, Selby</t>
  </si>
  <si>
    <t>Site not assessed in SFRA</t>
  </si>
  <si>
    <t>Land at Cross Hills Lane, Selby</t>
  </si>
  <si>
    <t>Selby-3</t>
  </si>
  <si>
    <t>Land at Canal View, Bawtry Road, Selby</t>
  </si>
  <si>
    <t>Derelict residential houses with garage and hardstanding</t>
  </si>
  <si>
    <t>Chemical works to West/South. Residential to North</t>
  </si>
  <si>
    <t>Olympia Park, Barlby Road, Barlby</t>
  </si>
  <si>
    <t>Land off Friars Meadow, Selby Town</t>
  </si>
  <si>
    <t>Land at Cockret Farm, Selby</t>
  </si>
  <si>
    <t>Selby-4</t>
  </si>
  <si>
    <t>Holmes Field, South of Lordship Lane, Selby</t>
  </si>
  <si>
    <t>Agricultural fields to West/East/North. Residential development site to South</t>
  </si>
  <si>
    <t>Selby-6</t>
  </si>
  <si>
    <t>Land South of Robin Close, Wistow Road, Selby</t>
  </si>
  <si>
    <t>Agricultural fields and two residential properties</t>
  </si>
  <si>
    <t>FZ3a 99.3%, FZ2 - 0.1%, FZ1 - 0.6%</t>
  </si>
  <si>
    <t>Selby-18</t>
  </si>
  <si>
    <t>Land north of Brayton Lane, south of bypass, Selby</t>
  </si>
  <si>
    <t>Wooded area to the West of the site. A63 bypass to the North. Large agricultural fields to the South and East.</t>
  </si>
  <si>
    <t>FZ3a - 15.2%, FZ2 - 73.4%, FZ1 - 11.4%</t>
  </si>
  <si>
    <t>Multiple Ownership. Agricultural land subject to tenancy</t>
  </si>
  <si>
    <t>Selby-19</t>
  </si>
  <si>
    <t>Land south of Brayton Lane, Selby</t>
  </si>
  <si>
    <t>Farm building to the West, large agricultural fields on all sides.</t>
  </si>
  <si>
    <t>FZ3a - 71.2%, FZ2 - 27.6%, FZ1 - 1.2%</t>
  </si>
  <si>
    <t>Local Service Centre - Sherburn</t>
  </si>
  <si>
    <t>Sherburn-24</t>
  </si>
  <si>
    <t>Chapel Hill, Tadcaster Road, Sherburn In Elmet</t>
  </si>
  <si>
    <t>Agricultural fields to North/East/West. Football pitches to the East. Residential/field to the South</t>
  </si>
  <si>
    <t>FZ3a - 2%, FZ2 - 0.4%, FZ1 - 97.6%</t>
  </si>
  <si>
    <t>Sherburn-40</t>
  </si>
  <si>
    <t>Land South East of Carousel Walk, Sherburn In Elmet</t>
  </si>
  <si>
    <t>2016/0744/REM &amp; 2017/0046/REMM</t>
  </si>
  <si>
    <t>Residential to North-East and West. Agricultural land to the North-East/East</t>
  </si>
  <si>
    <t>Site has planning permission.  Two landowners/No impact on availability from existing land use</t>
  </si>
  <si>
    <t>Sherburn-14</t>
  </si>
  <si>
    <t>Old Vicarage, Church Hill, Sherburn In Elmet</t>
  </si>
  <si>
    <t>Vicarage and garden curtilage</t>
  </si>
  <si>
    <t>Church and grounds to East. Residential to South. Agricultural fields to West/North.</t>
  </si>
  <si>
    <t>Sherburn-48</t>
  </si>
  <si>
    <t>Land between Coldhill Lane and Finkle Hill, Sherburn in Elmet</t>
  </si>
  <si>
    <t>Agricultural to West/South/North. Dwelling South-East. Agricultural North-East.</t>
  </si>
  <si>
    <t>FZ3a - 4.9%, FZ2 - 0.2%, FZ1 - 94.9%</t>
  </si>
  <si>
    <t xml:space="preserve">Overgrown un-used field. </t>
  </si>
  <si>
    <t>Sherburn-37</t>
  </si>
  <si>
    <t>Land South of Pasture Avenue</t>
  </si>
  <si>
    <t>2017/0234/REMM</t>
  </si>
  <si>
    <t>Residential to North/West. Agricultural fields to South</t>
  </si>
  <si>
    <t>Extant residential permission/One landowner/No impact on availability  from existing land use</t>
  </si>
  <si>
    <t>Sherburn in Elmet South</t>
  </si>
  <si>
    <t>2015/1396/COU</t>
  </si>
  <si>
    <t>FZ3a - 2.6%, FZ2 - 1.2%, FZ1 - 96.2%</t>
  </si>
  <si>
    <t>Land associated with The Wheatsheaf, Sherburn in Elmet</t>
  </si>
  <si>
    <t>FZ2 - 92.5%, FZ1 - 7.5%</t>
  </si>
  <si>
    <t>Land on the south side of Church Hill, Sherburn in Elmet</t>
  </si>
  <si>
    <t>Sherburn-3</t>
  </si>
  <si>
    <t>Land East of Sir Johns Lane, Sherburn In Elmet</t>
  </si>
  <si>
    <t>Agriculture to the North and West. Allotments to the North-East. Residential to the South and South-East</t>
  </si>
  <si>
    <t>Sherburn-5</t>
  </si>
  <si>
    <t>Land North of Pinfold Garth, Sherburn In Elmet</t>
  </si>
  <si>
    <t>2018/0385/REMM</t>
  </si>
  <si>
    <t>Unused overgrown field. Agricultural land to the North/ East. Residential to West/South</t>
  </si>
  <si>
    <t>Sherburn-7</t>
  </si>
  <si>
    <t>Land adjacent to Prospect Farm, Low Street, Sherburn In Elmet</t>
  </si>
  <si>
    <t>Agricultural land - residential to the West, agricultural to the North, East and South</t>
  </si>
  <si>
    <t>FZ3a - 7.5%, FZ2 - 1.9%, FZ1 - 90.6%</t>
  </si>
  <si>
    <t>Sherburn-26</t>
  </si>
  <si>
    <t>Land between Low Street and Moor Lane, Low Street,</t>
  </si>
  <si>
    <t>2014/0321/REM</t>
  </si>
  <si>
    <t>Residential development site</t>
  </si>
  <si>
    <t>Residential to North/West. Agricultural fields to East/South</t>
  </si>
  <si>
    <t>Extant residential permission for 100 homes/Two landowners/No impact on availability from existing land use</t>
  </si>
  <si>
    <t>Sherburn-54</t>
  </si>
  <si>
    <t>Land South of Saxton Way</t>
  </si>
  <si>
    <t>2017/0147/REMM</t>
  </si>
  <si>
    <t>Sherburn-9</t>
  </si>
  <si>
    <t>Land West of Hodgsons Lane, Sherburn In Elmet</t>
  </si>
  <si>
    <t>2016/1409/OUTM</t>
  </si>
  <si>
    <t>Agricultural land to the North, East unused field to the South and residential to the West</t>
  </si>
  <si>
    <t>Sherburn-23</t>
  </si>
  <si>
    <t>Land East of Moorland Way, Sherburn In Elmet</t>
  </si>
  <si>
    <t>2016/0359/OUT</t>
  </si>
  <si>
    <t>Residential to the North/West/South. Greenfield land to  East</t>
  </si>
  <si>
    <t>Site promoters assessment indicates the site is viable for residential development. Enquiries received from developers.</t>
  </si>
  <si>
    <t>Sherburn-6</t>
  </si>
  <si>
    <t>Land off Hodgsons Lane, Sherburn in Elmet</t>
  </si>
  <si>
    <t>2015/0544/OUT &amp; 2018/0045/REMM</t>
  </si>
  <si>
    <t>Agricultural land to North/West. Residential to South/West/East</t>
  </si>
  <si>
    <t>The agent has stated that the site is currently being sold to a housebuilder who is forecasting being able to start on site in the summer of 2018.</t>
  </si>
  <si>
    <t>Sherburn-13</t>
  </si>
  <si>
    <t>Land west of Garden Lane, Sherburn</t>
  </si>
  <si>
    <t>Residential to the East, agricultural land to the West, field to the South and waste recycling plant</t>
  </si>
  <si>
    <t>Sherburn-15</t>
  </si>
  <si>
    <t>Plot 4a &amp; 5a, Church Hill, Sherburn in Elmet</t>
  </si>
  <si>
    <t xml:space="preserve">Private residential garden to the East. Church Hill road to the North. Fields to the South and West </t>
  </si>
  <si>
    <t>Sherburn-17</t>
  </si>
  <si>
    <t>Land North of Millcroft House, Garden Lane, Sherburn In Elmet</t>
  </si>
  <si>
    <t xml:space="preserve">Surrounded by green field / agricultural land on all sides (disused quarry to the South). </t>
  </si>
  <si>
    <t>Skipwith</t>
  </si>
  <si>
    <t>Skipwith-3</t>
  </si>
  <si>
    <t>Land North of Main Street, Skipwith</t>
  </si>
  <si>
    <t>2017/1052/FUL</t>
  </si>
  <si>
    <t>Residential to East/West/South. Agricultural fields to North</t>
  </si>
  <si>
    <t>Skipwith-4</t>
  </si>
  <si>
    <t>Land South of Main Street, Skipwith</t>
  </si>
  <si>
    <t>2018/0051/FULM</t>
  </si>
  <si>
    <t>Residential to North/East. Agricultural fields to South</t>
  </si>
  <si>
    <t>Site now owned by a housebuilder. Application for amended house types (reduced floor areas) imminent as approved houses considered too big/expensive for the local market.</t>
  </si>
  <si>
    <t>Skipwith-5</t>
  </si>
  <si>
    <t>North House Farm, Main Street, Skipwith</t>
  </si>
  <si>
    <t>2016/1170/FUL &amp; 2019/0294/S73</t>
  </si>
  <si>
    <t>Residential with agricultural land to the south</t>
  </si>
  <si>
    <t>SMilford-13</t>
  </si>
  <si>
    <t>Land at Whitecote Lane, South Milford</t>
  </si>
  <si>
    <t xml:space="preserve">Farmland to the South, West and North. High Street to the North, existing residential to the East. </t>
  </si>
  <si>
    <t>FZ3a - 0.3%, FZ1 - 99.7%</t>
  </si>
  <si>
    <t>SMilford-12</t>
  </si>
  <si>
    <t>Land east of Common Lane, South Milford</t>
  </si>
  <si>
    <t>Agricultural to the North, residential to the West, field to the East beyond A162 and field to the South</t>
  </si>
  <si>
    <t>No known constraints - small section of telephone line in SW corner.</t>
  </si>
  <si>
    <t>SMilford-2</t>
  </si>
  <si>
    <t>Land East of Milford Road, South Milford (Sherburn In Elmet Parish)</t>
  </si>
  <si>
    <t xml:space="preserve">Agricultural field to North and East of the Site. Residential and 'gas governor' to the West. Train line to South of site boundary. </t>
  </si>
  <si>
    <t>SMilford-31</t>
  </si>
  <si>
    <t>Cragland, 20 Milford Road, South Milford</t>
  </si>
  <si>
    <t>2019/0918/FUL</t>
  </si>
  <si>
    <t xml:space="preserve">Agricultural to East. Residential to West/South. Railway line to the North </t>
  </si>
  <si>
    <t>Stillingfleet-2</t>
  </si>
  <si>
    <t>Land south of The Green, Stillingfleet</t>
  </si>
  <si>
    <t>Local Service Centre - Tadcaster</t>
  </si>
  <si>
    <t>Tadcaster-25</t>
  </si>
  <si>
    <t>Land north of Edgerton Drive, Tadcaster</t>
  </si>
  <si>
    <t>Residential to the North/North-East. Residential to the South. Agricultural to the West</t>
  </si>
  <si>
    <t>Tadcaster-2</t>
  </si>
  <si>
    <t>Land north of Kelcbar Hill, Tadcaster</t>
  </si>
  <si>
    <t>River to North/East. Agricultural fields to West. Primary school to South. Residential to South-West</t>
  </si>
  <si>
    <t>FZ3b - 39.8% FZ3a - 3%, FZ2 - 8.2%, FZ1 - 49%</t>
  </si>
  <si>
    <t>Tadcaster-3</t>
  </si>
  <si>
    <t>Land north of Kelcbar Close, Tadcaster</t>
  </si>
  <si>
    <t>Agricultural land to the South, West, residential to the East and a farm to the North with agricultural land</t>
  </si>
  <si>
    <t>Tadcaster-19</t>
  </si>
  <si>
    <t>Land at Mill Lane</t>
  </si>
  <si>
    <t>CO/1992/1168</t>
  </si>
  <si>
    <t>Residential to North/East. Convenience store to South. Open fields/viaduct to North-West. River to West</t>
  </si>
  <si>
    <t>Current Planning application being determined (2012/0840) but has remained in the system for several years with no progress being made. No unimplemented residential permissions/One landowner/No impact on availability from existing land use.</t>
  </si>
  <si>
    <t>Flood Risk and Heritage Assessments have been carried out in support of most recent application. Engagement with site promoters has shown no viability issues. Possible flood mitigation measures may add to costs. Situated within groundwater protection zone.</t>
  </si>
  <si>
    <t>6-10 - Site has remained partially undeveloped for many years. More recent planning application yet to be determined.</t>
  </si>
  <si>
    <t>Tadcaster-18</t>
  </si>
  <si>
    <t>Tadcaster-10</t>
  </si>
  <si>
    <t>Land to rear of 46 Wighill Lane and Former Coal Yard</t>
  </si>
  <si>
    <t>2014/0997/REM</t>
  </si>
  <si>
    <t>Derelict Residential properties</t>
  </si>
  <si>
    <t>Site is surrounded by residential properties. Vacant land to the south.</t>
  </si>
  <si>
    <t>Thorganby-6</t>
  </si>
  <si>
    <t>Yew Tree Farm, Main Street, Thorganby</t>
  </si>
  <si>
    <t>2018/1075/FUL</t>
  </si>
  <si>
    <t>Agricultural land and buildings</t>
  </si>
  <si>
    <t>Residential to North. Farm buildings to South. Agricultural fields to East/West</t>
  </si>
  <si>
    <t>Land to the west of The Poplars, Westfield Lane, Thorganby.</t>
  </si>
  <si>
    <t>Pinfold Farm, Main Street, Thorganby</t>
  </si>
  <si>
    <t>FZ2 - 0.8%, FZ1 - 99.2%</t>
  </si>
  <si>
    <t>Thorpe Willoughby</t>
  </si>
  <si>
    <t>Land North of Leeds Road, Thorpe Willoughby</t>
  </si>
  <si>
    <t>ThorpeW-4</t>
  </si>
  <si>
    <t>Small cluster of dwellings / farm buildings to the East, fields to the North and West, with the A1238 providing a strong boundary to the South.</t>
  </si>
  <si>
    <t xml:space="preserve">No unimplemented residential permissions. One landowner. No impact on availability from existing land use. The site is subject to an Agricultural Holdings Act tenancy. </t>
  </si>
  <si>
    <t>ThorpeW-5</t>
  </si>
  <si>
    <t>Land West of Harry Moor Lane, Thorpe Willoughby</t>
  </si>
  <si>
    <t xml:space="preserve">Agricultural fields </t>
  </si>
  <si>
    <t>Agricultural land North, South, East and West</t>
  </si>
  <si>
    <t>ThorpeW-6</t>
  </si>
  <si>
    <t>Land west of Harry Moore Lane, Thorpe Willoughby</t>
  </si>
  <si>
    <t>Agricultural land West, South and East with railway line to the North.</t>
  </si>
  <si>
    <t>ThorpeW-7</t>
  </si>
  <si>
    <t>Land west of Meadow View Farm, Thorpe Willoughby</t>
  </si>
  <si>
    <t>Agricultural land to the North, West and South with small cluster of houses / agricultural units to the East.</t>
  </si>
  <si>
    <t>FZ3a - 0.1%, FZ1 - 99.9%</t>
  </si>
  <si>
    <t>ThorpeW-9</t>
  </si>
  <si>
    <t>Land north of Field Lane, Thorpe Willoughby</t>
  </si>
  <si>
    <t>Former pig farm</t>
  </si>
  <si>
    <t>Parts of the centre to the North and West, sports pitches / facilities to the East with the A63 providing a strong boundary to the South.</t>
  </si>
  <si>
    <t xml:space="preserve">Site is appraised by an independent viability expert. Scheme viable with 15.69% affordable
</t>
  </si>
  <si>
    <t>ThorpeW-11</t>
  </si>
  <si>
    <t>Land South of Leeds Road, Thorpe Willoughby</t>
  </si>
  <si>
    <t>Former piggery to the South / South West with new housing development to the East and A1238 to the North with open field views.</t>
  </si>
  <si>
    <t>Land east of Linden Way, Thorpe Willoughby</t>
  </si>
  <si>
    <t>2016/0197/REM</t>
  </si>
  <si>
    <t>Agricultural buildings and land.</t>
  </si>
  <si>
    <t>Residential to the West and Barff House Farm to the South.  Currently open fields to the North and to the East</t>
  </si>
  <si>
    <t>ThorpeW-12</t>
  </si>
  <si>
    <t>Land South of Field Lane, Thorpe Willoughby (Gateforth Parish)</t>
  </si>
  <si>
    <t>A63 defines the Southern edge of the site, residential to the North and Brayton Barff to the immediate East.</t>
  </si>
  <si>
    <t>ThorpeW-14</t>
  </si>
  <si>
    <t>Land East of A63 Roundabout, Thorpe Willoughby (Hambleton Parish)</t>
  </si>
  <si>
    <t>A63 to the west, south, north agricultural land beyond. Residential/Agricultural to East</t>
  </si>
  <si>
    <t>ThorpeW-19</t>
  </si>
  <si>
    <t>Woodland and field</t>
  </si>
  <si>
    <t>A63 to the south, woodland beyond. Sports ground to the west, agricultural to the north and west</t>
  </si>
  <si>
    <t>Land at Swallowvale Leeds Road, Thorpe Willoughby</t>
  </si>
  <si>
    <t>Towton-2</t>
  </si>
  <si>
    <t>Land at Towton Hall, Towton</t>
  </si>
  <si>
    <t>Residential to North/East. Towton Hall to West. Residential to South</t>
  </si>
  <si>
    <t>Ulleskelf-4</t>
  </si>
  <si>
    <t>Land south of Barley Horn Road, Ulleskelf</t>
  </si>
  <si>
    <t>Residential to North/South. Agricultural fields to East/West</t>
  </si>
  <si>
    <t>FZ2 - 63.3%, FZ1 - 36.7%</t>
  </si>
  <si>
    <t>Ulleskelf-5</t>
  </si>
  <si>
    <t>Ulleskelf Station, Ulleskelf</t>
  </si>
  <si>
    <t>Railway Station</t>
  </si>
  <si>
    <t>Railway line to West. Residential to North/East/South</t>
  </si>
  <si>
    <t>Ulleskelf-13</t>
  </si>
  <si>
    <t>Land at New Road, Ulleskelf</t>
  </si>
  <si>
    <t>Residential to North. Railway Station to East. Agricultural field to South. Sports facilities to West</t>
  </si>
  <si>
    <t>Whitley-2</t>
  </si>
  <si>
    <t>Land South of Gravel Hill Lane, Whitley</t>
  </si>
  <si>
    <t>Agricultural fields to North/West/South. Residential to East</t>
  </si>
  <si>
    <t>Engagement with site promoters has shown no viability issues. Interest from developers.</t>
  </si>
  <si>
    <t>Whitley-4</t>
  </si>
  <si>
    <t>Land north of Whitefield Lane, Whitley</t>
  </si>
  <si>
    <t>Residential/Allotments to East. Agricultural fields to North/South/West</t>
  </si>
  <si>
    <t>Extant residential permission. One landowner. No impact on availability from existing land use.</t>
  </si>
  <si>
    <t>Whitley-8</t>
  </si>
  <si>
    <t>Land at Blenheim House, Whitley</t>
  </si>
  <si>
    <t>Agricultural fields to North/East. Residential to South/West</t>
  </si>
  <si>
    <t>Extant residential permission. One landowner. Existing housing on site, will require relocation</t>
  </si>
  <si>
    <t>Whitley-9</t>
  </si>
  <si>
    <t>Land North of Whitley Farm Close, Whitley</t>
  </si>
  <si>
    <t>Residential to North/West/South. Agricultural fields to East</t>
  </si>
  <si>
    <t>Whitley-10</t>
  </si>
  <si>
    <t>Land off Selby Road/ Whitfield Lane, Whitley</t>
  </si>
  <si>
    <t>Farm and residential to North/East. Agricultural fields to West/South/East</t>
  </si>
  <si>
    <t>Whitley-11</t>
  </si>
  <si>
    <t>Land at rear of George and Dragon, Whitley</t>
  </si>
  <si>
    <t>Residential to East/South. Agricultural fields to North/South/West</t>
  </si>
  <si>
    <t>Whitley-12</t>
  </si>
  <si>
    <t>Land north of Firs Court, Whitley</t>
  </si>
  <si>
    <t>Residential to South. Play area to North. Agricultural fields to East/West</t>
  </si>
  <si>
    <t>Whitley-13</t>
  </si>
  <si>
    <t>Poplar Farm, Selby Road, Whitley</t>
  </si>
  <si>
    <t>2014/0464/FUL</t>
  </si>
  <si>
    <t>Agricultural fields to North. Greenfield land to East. Residential to West/South</t>
  </si>
  <si>
    <t>Whitley-17</t>
  </si>
  <si>
    <t>Land to rear of Copper Beech Drive, Whitley</t>
  </si>
  <si>
    <t xml:space="preserve">Recreation to the North. Agriculture to the East and Residential to the South/West. </t>
  </si>
  <si>
    <t>Whitley-20</t>
  </si>
  <si>
    <t>Land West of Larth Close, Whitley</t>
  </si>
  <si>
    <t>2019/0815/OUT</t>
  </si>
  <si>
    <t>Land to the North East of Whitley</t>
  </si>
  <si>
    <t>Site West of Templar Close</t>
  </si>
  <si>
    <t>Land to the South of Whitfield Lane, Whitley</t>
  </si>
  <si>
    <t>Wistow-4</t>
  </si>
  <si>
    <t>Land to rear of Oak Farm, Garmancarr Lane, Wistow</t>
  </si>
  <si>
    <t>FZ3a - 19.3%, FZ2 - 78.8%, FZ1 - 1.9%</t>
  </si>
  <si>
    <t>Wistow-5</t>
  </si>
  <si>
    <t>Land between Field Lane and Lordship Lane, Wistow</t>
  </si>
  <si>
    <t>Residential to West/South. Farm to East. Agricultural field to North</t>
  </si>
  <si>
    <t>FZ3a - 54%, FZ2 - 44.8%, FZ1 - 1.2%</t>
  </si>
  <si>
    <t>Wistow-6</t>
  </si>
  <si>
    <t>Land south of Long Lane, Wistow</t>
  </si>
  <si>
    <t>Agricultural fields to North/South/West. Residential to East</t>
  </si>
  <si>
    <t>FZ3a - 54.5%, FZ2 - 45.5%</t>
  </si>
  <si>
    <t>Wistow-7</t>
  </si>
  <si>
    <t>Land north of Long Lane, Wistow</t>
  </si>
  <si>
    <t>Agricultural fields to North/West/East. Residential to South</t>
  </si>
  <si>
    <t>FZ3a - 0.2%, FZ2 - 97.5%, FZ1 - 2.2%</t>
  </si>
  <si>
    <t>Wistow-22</t>
  </si>
  <si>
    <t>Land at Cawood Road (adj Wesgarth), Wistow</t>
  </si>
  <si>
    <t>Farm buildings to North/East/South. Residential to West. Agricultural fields to South-West</t>
  </si>
  <si>
    <t>Wistow-18</t>
  </si>
  <si>
    <t>Land at Cawood Road, Wistow</t>
  </si>
  <si>
    <t>Residential to North/East/South. Agricultural to South/West</t>
  </si>
  <si>
    <t>Wistow-23</t>
  </si>
  <si>
    <t xml:space="preserve">Employment and woodland to South-East. Dwellings to North-East/South-East. Rest of the land is surrounded by agricultural land </t>
  </si>
  <si>
    <t>FZ2 - 59%, FZ1 - 41%</t>
  </si>
  <si>
    <t>Land at Field Lane, Wistow</t>
  </si>
  <si>
    <t>FZ3a - 54.9%, FZ2 - 32.8%, FZ1 - 12.3%</t>
  </si>
  <si>
    <t>Land at Selby Road, Wistow</t>
  </si>
  <si>
    <t>FZ3a - 11.2%, FZ2 - 74.5%, FZ1 - 14.3%</t>
  </si>
  <si>
    <t>Land west of Carr Lane, Wistow</t>
  </si>
  <si>
    <t>FZ3a - 35.2%, FZ2 - 64.8%</t>
  </si>
  <si>
    <t>Land east of Station Road, Wistow</t>
  </si>
  <si>
    <t>FZ3a - 0.5%, FZ2 - 98.1%, FZ1 - 1.5%</t>
  </si>
  <si>
    <t>H2</t>
  </si>
  <si>
    <t>Permission started? (as at 31 March 2020)</t>
  </si>
  <si>
    <t>2016/1265/REM</t>
  </si>
  <si>
    <t>Parish</t>
  </si>
  <si>
    <t>Area (ha)</t>
  </si>
  <si>
    <t>SHLAA Reference</t>
  </si>
  <si>
    <t>Settlement Hierarchy</t>
  </si>
  <si>
    <t>Application Type</t>
  </si>
  <si>
    <t>SDLP/CS Allocation Reference</t>
  </si>
  <si>
    <t>%Greenfield</t>
  </si>
  <si>
    <t>%PDL</t>
  </si>
  <si>
    <t>Current land use</t>
  </si>
  <si>
    <t>Neighbouring land use(s)</t>
  </si>
  <si>
    <t>National Policy Restrictions</t>
  </si>
  <si>
    <t>Suitable for Proposed use?</t>
  </si>
  <si>
    <t>Risk of Flooding</t>
  </si>
  <si>
    <t>Physical Constraints</t>
  </si>
  <si>
    <t>Overcoming suitability constraints</t>
  </si>
  <si>
    <t>Location</t>
  </si>
  <si>
    <t>Potential Site</t>
  </si>
  <si>
    <t>Date of Permission/ Resolved to Grant/Appeal Decision</t>
  </si>
  <si>
    <t>Permission Expiry Date</t>
  </si>
  <si>
    <t>Greenfield Capacity</t>
  </si>
  <si>
    <t>PDL Capacity</t>
  </si>
  <si>
    <t>Dwellings lost</t>
  </si>
  <si>
    <t>Net Capacity</t>
  </si>
  <si>
    <t>Net Capacity Notes</t>
  </si>
  <si>
    <t>Gross Deliverable Capacity Remaining</t>
  </si>
  <si>
    <t>Large Planning Permission</t>
  </si>
  <si>
    <t>Small Planning Permission</t>
  </si>
  <si>
    <t>2017/1209/FUL, 2018/1414/FUL</t>
  </si>
  <si>
    <t>Site has planning permission.</t>
  </si>
  <si>
    <t>Overcoming availability constraints</t>
  </si>
  <si>
    <t>No availability constraints identified at this time.</t>
  </si>
  <si>
    <t>total years 1-15</t>
  </si>
  <si>
    <t>REM</t>
  </si>
  <si>
    <t>FUL</t>
  </si>
  <si>
    <t>OUT</t>
  </si>
  <si>
    <t xml:space="preserve">Part of site in FZ3b </t>
  </si>
  <si>
    <t>Major constraints exist - 2 powerlines run through the north of the site</t>
  </si>
  <si>
    <t>major constraints - within Asselby to Pannal gas pipeline middle 290m buffer and 380m outer buffer</t>
  </si>
  <si>
    <t>major constraints exist - major pylon on site, another adjacent to site and 2 power lines cross site</t>
  </si>
  <si>
    <t>Major constraints exist - within Yarforth to Towton Gas pipeline middle 300m and outer 340m buffer zones</t>
  </si>
  <si>
    <t>major infrastructure constraints - within inner 80m and middle 250m buffer zones of Cawood to Susworth Trent West gas pipeline</t>
  </si>
  <si>
    <t>Site promoted by agent on behalf of landowner and is assumed as viable. Possible Flood mitigation may add to costs</t>
  </si>
  <si>
    <t>FZ2 - 43.2%, FZ1 - 56.8%</t>
  </si>
  <si>
    <t>There are no known constraints to be mitigated against.</t>
  </si>
  <si>
    <t xml:space="preserve">Site within Groundwater Protection Zone 2 and 3. </t>
  </si>
  <si>
    <t>Flood risk mitigation measures may be necessary</t>
  </si>
  <si>
    <t>Whole or part of site is in FZ2 or Higher</t>
  </si>
  <si>
    <t>Submitted by?</t>
  </si>
  <si>
    <t>Availability considerations</t>
  </si>
  <si>
    <t>Is the site economically viable?</t>
  </si>
  <si>
    <t>11-15 years</t>
  </si>
  <si>
    <t>Farm Business Tenancy now running from year to year</t>
  </si>
  <si>
    <t>AHA (Agricultural Holdings Act tenancy). If planning permission was obtained, the owner can serve a Case B Notice to Quit</t>
  </si>
  <si>
    <t>Agricultural Holdings Act tenancy (AHA). If planning consent is obtained the owner can serve a Case B Notice to Quit</t>
  </si>
  <si>
    <t>Subject to Tenancy G Dickson &amp; Son Farmers</t>
  </si>
  <si>
    <t>2 year Farm Business Tenancy</t>
  </si>
  <si>
    <t>Agricultural Holdings Act tenancy (AHA). If planning consent is obtained, the owner can serve a Case B "Notice to Quit"</t>
  </si>
  <si>
    <t>The site is currently used for the storage of motor parts forming a business Peugeot Parts Specialist</t>
  </si>
  <si>
    <t>Site is used by Burn Gliding Club</t>
  </si>
  <si>
    <t>Agricultural Tenancy  held by David Leek, New Coates Farm, Hirst Road. Carlton. Mob  07720722632</t>
  </si>
  <si>
    <t>Tenant on land at present</t>
  </si>
  <si>
    <t>site is subject to a Farm Tenancy expiring 2 April 2020. Subject to a part resumption clause upon providing 12 months prior written notice to the tenant</t>
  </si>
  <si>
    <t>The site is subject to a tenancy agreement for grazing and agricultural matters. To be relinquished upon the grant of planning permission.</t>
  </si>
  <si>
    <t>1 Year tenancy agreement.</t>
  </si>
  <si>
    <t>main site is subject to a tenancy agreement expiring September 2017. A building to the north of the site is leased to Cliffe school. This lease can be terminated with 12 months prior notice in writing</t>
  </si>
  <si>
    <t>Agricultural tenancy on fields marked A, B and C. No tenancy on fields marked D and E</t>
  </si>
  <si>
    <t>Re-location of farmyard activities</t>
  </si>
  <si>
    <t>Agricultural tenancy - 12 months notice to be given of land no longer being available</t>
  </si>
  <si>
    <t>Agricultural tenancy. Part subject to AHA tenancy</t>
  </si>
  <si>
    <t>Subject to Agricultural Holdings Act tenancy</t>
  </si>
  <si>
    <t>Agricultural Holdings Act tenancy. If planning consent is obtained the owner can serve a Case B Notice to Quit</t>
  </si>
  <si>
    <t>Current farm agreement runs until 15.9.2020</t>
  </si>
  <si>
    <t>One year agricultural tenancy with adjacent Poskitt’s Farm</t>
  </si>
  <si>
    <t>Five year agricultural tenancy expiry date 2017</t>
  </si>
  <si>
    <t>licences for stabling</t>
  </si>
  <si>
    <t>I am the tenant and the two fields are presently in agricultural use</t>
  </si>
  <si>
    <t>Office suites and industrial units let to a variety of local and national business.</t>
  </si>
  <si>
    <t>Subject to an Agricultural Holdings Act 1986 retirement tenancy without succession rights. Right to resume part possession of 25% of the land following the grant of planning consent.</t>
  </si>
  <si>
    <t>The chemical works site remains in active use and will continue to be in active use until such time as it is required to be relocated to enable residential development to come forward on the site.  An appropriate alternative site for relocation of the com</t>
  </si>
  <si>
    <t>Selby/031 part of Site is subject to an annual Farm business Tenancy the agreement expires at the end of the term being September 2016. The agreement will be renewed for a further year on the same basis.</t>
  </si>
  <si>
    <t>Annual cropping agreement</t>
  </si>
  <si>
    <t>AHA (Agricultural Holdings Acts tenancy). If planning permission was obtained, the owner can serve a Case B Notice to Quit.</t>
  </si>
  <si>
    <t>3 year Farm Business Tenancy until 2021</t>
  </si>
  <si>
    <t>Yes operationally the RAF will be flying from the site until December 2013. Tenancies are limited to a small number of utility connections to the site to be terminated in due course</t>
  </si>
  <si>
    <t>Blenheim Cottage is currently rented accommodation</t>
  </si>
  <si>
    <t>No previous unimplemented residential permissions/No info on if sole landowner/No impact on availability from existing land use</t>
  </si>
  <si>
    <t>Extant planning permission/No information on if sole owner/No impact on availability from existing land use</t>
  </si>
  <si>
    <t>No previous unimplemented residential permissions/No information on if sole owner/No impact on availability from existing land use</t>
  </si>
  <si>
    <t>Extant permission/One landowner/One landowner/No impact on availability from existing land use</t>
  </si>
  <si>
    <t>Extant permissions /Multiple landowners/No impact on availability from existing land use</t>
  </si>
  <si>
    <t>Extant permissions/One landowner/No impact on availability from existing land use</t>
  </si>
  <si>
    <t xml:space="preserve">Site promoted by landowner and is therefore assumed as viable. </t>
  </si>
  <si>
    <t>Site promoted by owners/ agent and is assumed as viable. Possible Flood mitigation may add to costs.</t>
  </si>
  <si>
    <t>Expressions of interest received from developers but no formal option exists and the site has not been marketed. No viability assessment undertaken. Possible decontamination and flood mitigation may add to costs</t>
  </si>
  <si>
    <t>Engagement with site promoters has shown no viability issues. Possible decontamination and flood mitigation may add to costs. Powerlines needing to be moved may add to costs.</t>
  </si>
  <si>
    <t>Expressions of interest received from developers but no formal option exists and the site has not been marketed. No viability assessment undertaken. Possible decontamination mitigation may add to costs. Powerlines needing to be moved may add to costs.</t>
  </si>
  <si>
    <t>Site promoted by owners/ agent and is assumed as viable. Possible decontamination may add to costs.</t>
  </si>
  <si>
    <t>Site promoted by owners/ agent and is assumed as viable. Possible decontamination and flood mitigation may add to costs.</t>
  </si>
  <si>
    <t xml:space="preserve">Site promoted by landowner and is assumed as viable. Site not marketed. No viability assessment undertaken. Possible Flood mitigation may add to costs. </t>
  </si>
  <si>
    <t>Engagement with site promoters has shown no viability issues. Possible Flood mitigation may add to costs.</t>
  </si>
  <si>
    <t>There is developer interest without active marketing. One developer is willing to submit a planning application. An economic viability appraisal has been submitted in support of the sites inclusion. There will be abnormal costs relating to development of the land, including restricting the surface water discharge, dealing with the water main that runs through the site in relation to the foundations of some of the buildings. Possible Flood mitigation may add to costs.</t>
  </si>
  <si>
    <t>Engagement with site promoters has shown no viability issues.  Possible Flood mitigation may add to costs.</t>
  </si>
  <si>
    <t>Site has not been marketed and no viability assessment has been undertaken.  Access to site likely to  require adjustment of the frontage and may require removal of the owners existing house.  Possible Flood mitigation may add to costs.</t>
  </si>
  <si>
    <t>Site not marketed. No viability assessment undertaken. Possible Flood mitigation may add to costs.</t>
  </si>
  <si>
    <t>No availability constraints identified at this time. Possible Flood mitigation may add to costs.</t>
  </si>
  <si>
    <t>At this stage, a detailed viability assessment has not been undertaken although feasibility work has been carried out. However, a planning application is currently being worked up for the residential redevelopment of the chemical works site and the undeveloped land to the South of the chemical works. As part of this, an extensive amount of work has been undertaken to date, including, but not limited to: ecological surveys, flood risk assessment, heritage assessment, ground conditions testing, and master planning. As such, there is a fairly extensive evidence base in place relating to the site, which is being developed further. The site has not been marketed at this stage. A number of abnormal costs are likely to be incurred in developing this site; these include: Remediation associated with the existing and past use as a chemical processing plant. Demolition and relocation of the existing commercial operation. Possible Flood mitigation may add to costs.</t>
  </si>
  <si>
    <t>Site is under option to a developer but currently in multiple ownership. No viability assessment undertaken. Possible Flood mitigation may add to costs.</t>
  </si>
  <si>
    <t>Edwardson's have conducted drainage feasibility, utilities searches, topographic surveys and highway impact assessments for part of the site. Demolition and site clearance. Possible decontamination. Possible Flood mitigation may add to costs.</t>
  </si>
  <si>
    <t>Discussions ongoing with developers. Various Technical Documents and Assessments. Gladman's Interested and produced draft Technical Documents. Situated within groundwater protection zone. Possible Flood mitigation may add to costs.</t>
  </si>
  <si>
    <t>Engagement with site promoters has shown no viability issues. Possible purchase of 3rd party land may add to costs. Possible Flood mitigation may add to costs.</t>
  </si>
  <si>
    <t>Site promoted by agent on behalf of landowner and is assumed as viable. Possible Flood mitigation may add to costs.</t>
  </si>
  <si>
    <t xml:space="preserve">Site promoted by landowner/ agent and is assumed as viable. Site not marketed. No viability assessment undertaken. </t>
  </si>
  <si>
    <t>Engagement with site promoters has shown no viability issues. Site is under option to a developer</t>
  </si>
  <si>
    <t>Engagement with site promoters has shown no viability issues. Site has had Viability Assessment undertaken.</t>
  </si>
  <si>
    <t xml:space="preserve">Various Technical Documents and Assessments. Gladman's Interested and produced draft Technical Documents including a master plan and cost estimates received. </t>
  </si>
  <si>
    <t>Site is under option to a developer. No viability assessment undertaken.</t>
  </si>
  <si>
    <t xml:space="preserve">Enquiries received from developers. Engagement with site promoters has shown no viability issues. </t>
  </si>
  <si>
    <t>Engagement with site promoters has shown no viability issues. Possible flood mitigation works measures may add to costs. Powerlines needing to be moved may add to costs.</t>
  </si>
  <si>
    <t xml:space="preserve">Engagement with site promoters has shown no viability issues. Possible flood mitigation works measures may add to costs. </t>
  </si>
  <si>
    <t>No details of marketing or viability have been submitted. Gas pipelines buffer running through the site may impact on viability. Possible flood mitigation measures may add to costs.</t>
  </si>
  <si>
    <t>Engagement with site promoters has shown no viability issues. Gas pipelines buffer running through the site may impact on viability. Possible flood mitigation measures may add to costs.</t>
  </si>
  <si>
    <t>Engagement with site promoters has shown no viability issues. Possible decontamination measures may add to costs. Gas pipelines and buffers running through the site may impact on viability. Possible flood mitigation measures may add to costs.</t>
  </si>
  <si>
    <t>Engagement with site promoters has shown no viability issues. Possible decontamination measures may add to costs. Gas pipelines buffer running through the site may impact on viability. Possible flood mitigation measures may add to costs.</t>
  </si>
  <si>
    <t xml:space="preserve">Appraised by an independent viability expert. Scheme makes a surplus (generating a residual land value of £366,678 per net acre). Possible flood mitigation measures may add to costs. Powerlines needing to be moved may add to costs.
</t>
  </si>
  <si>
    <t>Site promoted by one of owners and is assumed as viable. Possible decontamination and Flood mitigation may add to costs.</t>
  </si>
  <si>
    <t>Engagement with site promoters has shown no viability issues. Possible decontamination and Flood mitigation may add to costs.</t>
  </si>
  <si>
    <t>The site has not been marketed and no viability assessment has been undertaken. Possible decontamination and Flood mitigation may add to costs.</t>
  </si>
  <si>
    <t xml:space="preserve">At this stage, a detailed viability assessment has not been undertaken although feasibility work has been carried out. However, a planning application is currently being worked up for the residential redevelopment of the chemical works site and the undeveloped land to the South of the chemical works. As part of this, an extensive amount of work has been undertaken to date, including, but not limited to: ecological surveys, flood risk assessment, heritage assessment, ground conditions testing, and master planning. As such, there is a fairly extensive evidence base in place relating to the site, which is being developed further. The site has not been marketed at this stage. A number of abnormal costs are likely to be incurred in developing this site; these include: Remediation associated with the existing and past use as a chemical processing plant. Demolition and relocation of the existing commercial operation. Possible decontamination and flood mitigation measures may add to costs. </t>
  </si>
  <si>
    <t>Site promoted by owners/ agent and is assumed as viable. Possible decontamination and Flood mitigation may add to costs</t>
  </si>
  <si>
    <t>Engagement with site promoters has shown no viability issues. Possible decontamination and Flood mitigation may add to costs. Site is impacted by proposed HS2 route.</t>
  </si>
  <si>
    <t>Engagement with site promoters has shown no viability issues. Possible decontamination and Flood mitigation may add to costs. Part of the site is impacted by proposed HS2 route.</t>
  </si>
  <si>
    <t>Site promoted by owners/ agent and is assumed as viable. Possible decontamination and Flood mitigation may add to costs. Site is impacted by adjacent proposed HS2 route</t>
  </si>
  <si>
    <t>Engagement with site promoters has shown no viability issues. Possible flood mitigation measures may add to costs. Site is impacted by proposed HS2 route</t>
  </si>
  <si>
    <t>Site promoted by owners/ agent and is assumed as viable. Possible Flood mitigation may add to costs. Access issues may also add to costs.</t>
  </si>
  <si>
    <t>Engagement with site promoters has shown no viability issues.  Possible flood mitigation may add to costs. Access issues may also add to costs.</t>
  </si>
  <si>
    <t>Engagement with site promoters has shown no viability issues.  Gas pipelines buffer running through the site may impact on viability. Possible flood mitigation measures may add to costs.</t>
  </si>
  <si>
    <t xml:space="preserve">No availability constraints identified at this time. Possible decontamination and flood mitigation measures may add to costs. Site within Groundwater Protection Zone 3. </t>
  </si>
  <si>
    <t>Site promoted by owners/ agent and is assumed as viable. Possible decontamination and flood mitigation measures may add to costs. Site within Groundwater Protection Zone 3. Access issues may also add to costs.</t>
  </si>
  <si>
    <t>No availability constraints identified at this time. Possible decontamination and flood mitigation measures may add to costs. Site within Groundwater Protection Zone 3.</t>
  </si>
  <si>
    <t>Enquiries received from developers. Engagement with site promoters has shown no viability issues. Possible flood mitigation measures may add to costs. Large pylons on part of site may add to costs.</t>
  </si>
  <si>
    <t>Engagement with site promoters has shown no viability issues. Possible flood mitigation measures may add to costs. Powerlines needing to be moved may add to costs.</t>
  </si>
  <si>
    <t>The site has not been marketed and no viability assessment has been undertaken. Possible flood mitigation measures may add to costs. Powerlines needing to be moved may add to costs.</t>
  </si>
  <si>
    <t>Engagement with site promoters has shown no viability issues. Site within Groundwater Protection Zone 3</t>
  </si>
  <si>
    <t>Engagement with site promoters has shown no viability issues. Possible decontamination and flood mitigation measures may add to costs.  Gas pipelines buffer running through the site may impact on viability.</t>
  </si>
  <si>
    <t>In discussions with developers. Engagement with site promoters has shown no viability issues.  Possible decontamination and Flood mitigation may add to costs.  Gas pipelines buffer running through the site may impact on viability.</t>
  </si>
  <si>
    <t>Site is viable at this time. Possible decontamination may add to costs.</t>
  </si>
  <si>
    <t>Engagement with site promoters has shown no viability issues. Powerlines needing to be moved may add to costs.</t>
  </si>
  <si>
    <t>Engagement with site promoters has shown no viability issues. Powerlines needing to be moved may add to costs</t>
  </si>
  <si>
    <t>The site has been fully planned to ensure that the first homes can be delivered within 6 months of the adoption of the Local Plan. The site is completely viable and can deliver all of the proposed new homes within the first 5 years of the Local Plan. Enquiries received from developers. Powerlines needing to be moved may add to costs</t>
  </si>
  <si>
    <t>Engagement with site promoters has shown no viability issues. Enquiries received from developers. Possible decontamination measures may add to costs.</t>
  </si>
  <si>
    <t>Engagement with site promoters has shown no viability issues. Electricity lines needing to be moved may add to costs</t>
  </si>
  <si>
    <t>Site promoted by owners/ agent and is assumed as viable. Large pylons on part of site may add to costs and power lines needing to be moved may add to costs</t>
  </si>
  <si>
    <t>Engagement with site promoters has shown no viability issues. Telegraph wires needing to be moved may add to costs</t>
  </si>
  <si>
    <t xml:space="preserve">Engagement with site promoters has shown no viability issues.  Gas pipelines buffer running through the site may impact on viability. </t>
  </si>
  <si>
    <t>Site promoted by owners/ agent and is assumed as viable.  Gas pipelines buffer running through the site may impact on viability. Possible decontamination measures may add to costs.</t>
  </si>
  <si>
    <t xml:space="preserve">Site promoted by owners/ agent and is assumed as viable. Gas pipelines buffer running through the site may impact on viability. </t>
  </si>
  <si>
    <t>Site promoted by owners/ agent and is assumed as viable. Possible decontamination measures may add to costs.</t>
  </si>
  <si>
    <t>Interest from developers. Engagement with site promoters has shown no viability issues. Powerlines needing to be moved may add to costs.</t>
  </si>
  <si>
    <t>Engagement with site promoters has shown no viability issues. Site within Groundwater Protection Zone 3.</t>
  </si>
  <si>
    <t>Site promoted by owners/ agent and is assumed as viable. Site within Groundwater Protection Zone 3.</t>
  </si>
  <si>
    <t xml:space="preserve">Engagement with site promoters has shown no viability issues. Gas pipelines buffer running through the site may impact on viability. </t>
  </si>
  <si>
    <t>Engagement with site promoters has shown no viability issues. Powerlines needing to be moved may add to costs. Possible decontamination measures may add to costs.</t>
  </si>
  <si>
    <t>Engagement with site promoters has shown no viability issues. Possible decontamination and flood mitigation may add to costs.</t>
  </si>
  <si>
    <t>Engagement with site promoters has shown no viability issues. Possible flood mitigation works measures may add to costs. Enquiries received from developers. Powerlines needing to be moved may add to costs.</t>
  </si>
  <si>
    <t>No previous unimplemented residential permissions/Multiple landowners.</t>
  </si>
  <si>
    <t>Engagement with site promoters has shown no viability issues. Possible decontamination and flood mitigation measures may add to costs. Telephone lines needing to be moved may add to costs. Access issues may also add to costs.</t>
  </si>
  <si>
    <t xml:space="preserve">Site has not been marketed and no viability assessment has been undertaken. Possible flood mitigation measures may add to costs. </t>
  </si>
  <si>
    <t>Promoter states that the site is viable at this time.  Site previously under option to developer. Powerlines needing to be moved may add to costs.</t>
  </si>
  <si>
    <t xml:space="preserve">Enquiries received from developers. Site is viable at this time. </t>
  </si>
  <si>
    <t>Enquiries received from developers. Site is viable at this time. Pylons needing to be moved may add to costs.</t>
  </si>
  <si>
    <t xml:space="preserve">Site promoted by landowner/ agent and is assumed as viable. </t>
  </si>
  <si>
    <t>Site promoted by landowner/ agent and is assumed as viable. Possible decontamination measures may add to costs.</t>
  </si>
  <si>
    <t>Site promoted by owners/ agent and is assumed as viable.  Gas pipelines buffer running through the site may impact on viability. Flood mitigation may add to costs.</t>
  </si>
  <si>
    <t>Site not marketed. No viability assessment undertaken. Engagement with site promoters has shown no viability issues. Possible flood mitigation may add to costs. Power lines needing to be moved may add to costs.</t>
  </si>
  <si>
    <t>Site not marketed. Viability assessment undertaken. Engagement with site promoters has shown no viability issues. Access issues may also add to costs.</t>
  </si>
  <si>
    <t>No previous unimplemented residential permissions/Sole ownership/No impact on availability from existing land use</t>
  </si>
  <si>
    <t>Site promoted by owners/ agent and is assumed as viable.</t>
  </si>
  <si>
    <t>Engagement with site promoters has shown no viability issues.  Telephone lines needing to be moved may add to costs.</t>
  </si>
  <si>
    <t>6-10years</t>
  </si>
  <si>
    <t>The site has not been marketed and no viability assessment has been undertaken. Access issues may also add to costs.</t>
  </si>
  <si>
    <t>Site has obtained planning previously which goes someway to proving the site is viable. /One landowner/No impact on availability from existing land use - farm tenancy could be ended or relocated elsewhere</t>
  </si>
  <si>
    <t>Site is viable at this time. Telephone wires needing to be moved may add to costs.</t>
  </si>
  <si>
    <t>Agricultural fields/ Residential</t>
  </si>
  <si>
    <t>Agricultural fields &amp; Poultry Buildings and Grazing Land</t>
  </si>
  <si>
    <t>Agricultural Field/ Residential</t>
  </si>
  <si>
    <t>Grazing/pony paddock</t>
  </si>
  <si>
    <t>Large residential extraneous garden land</t>
  </si>
  <si>
    <t>Arable farming</t>
  </si>
  <si>
    <t>Grazing land</t>
  </si>
  <si>
    <t>Agricultural fields and low level grazing</t>
  </si>
  <si>
    <t>Leisure and Agricultural fields. Former airfield.</t>
  </si>
  <si>
    <t>Site is currently a grass field. It isn’t used for any purpose at the moment.</t>
  </si>
  <si>
    <t>Residential and Agricultural fields</t>
  </si>
  <si>
    <t>Stables for three horses</t>
  </si>
  <si>
    <t>Agricultural field/ Residential</t>
  </si>
  <si>
    <t>Residential property and barns (Which includes garden and access/parking)</t>
  </si>
  <si>
    <t>Pig Breeding Centre</t>
  </si>
  <si>
    <t>Vacant site</t>
  </si>
  <si>
    <t>Land owned by the resident of The Poplars, but falls outside the  curtilage.</t>
  </si>
  <si>
    <t>Open grassland</t>
  </si>
  <si>
    <t>Leisure</t>
  </si>
  <si>
    <t>Arable cropping</t>
  </si>
  <si>
    <t>Redundant plant nursery</t>
  </si>
  <si>
    <t>Residential/ Paddocks</t>
  </si>
  <si>
    <t>Employment - Part of the site is currently utilised as a mixed use business park. Part is used for temporary storage</t>
  </si>
  <si>
    <t>Garden to Deer Park Range</t>
  </si>
  <si>
    <t>Residential/ Agricultural fields</t>
  </si>
  <si>
    <t>Farm - horse livery</t>
  </si>
  <si>
    <t>House and gardens</t>
  </si>
  <si>
    <t>Builders storage yard</t>
  </si>
  <si>
    <t>Informal garden</t>
  </si>
  <si>
    <t>Vacant grassland of low ecological value</t>
  </si>
  <si>
    <t>Agricultural fields and part old farmyard remainder arable</t>
  </si>
  <si>
    <t>Horse paddocks</t>
  </si>
  <si>
    <t>Arable</t>
  </si>
  <si>
    <t>Grazing</t>
  </si>
  <si>
    <t>Scrub, rough grazing</t>
  </si>
  <si>
    <t>Community Field</t>
  </si>
  <si>
    <t>Residential garden land</t>
  </si>
  <si>
    <t>Animals on land</t>
  </si>
  <si>
    <t xml:space="preserve">Open land </t>
  </si>
  <si>
    <t>Residential to the South and west. Mainly Agricultural to the North and East</t>
  </si>
  <si>
    <t>Railway lines to the south, A19 and farm buildings to the West. To the East is an electrical substation and Agricultural to the North and East also.</t>
  </si>
  <si>
    <t>Minor roads surrounding on 3 sides of the site with agricultural land surrounding the majority of the site. In north west there is residential land.</t>
  </si>
  <si>
    <t>A64 so the south of the site. Slip road to the north and east of the site. Agricultural and scrubland to the east.</t>
  </si>
  <si>
    <t xml:space="preserve">A19 to the west along with residential. Agricultural and open land surround the rest of the site. </t>
  </si>
  <si>
    <t>Residential to the east, road to the north of the site. Trees/ woodland to the south of the site and agricultural to the west.</t>
  </si>
  <si>
    <t>Open land</t>
  </si>
  <si>
    <t xml:space="preserve">Former airfield to the east of the site. Residential to the south. Road to the west of the site and to the north a small track with then agricultural land. </t>
  </si>
  <si>
    <t>Road to the north of the site. To the east is farm buildings and to the south of the site is farm land. To the west is open land.</t>
  </si>
  <si>
    <t xml:space="preserve">Residential to the west, road to the north of the site. Open land to the east and agricultural fields to the south. </t>
  </si>
  <si>
    <t>Agricultural fields mainly surrounding the site. With scattered buildings to the west and south and residential to the north east of the site along with minor roads.</t>
  </si>
  <si>
    <t>Residential to the north and west. Open land to the south west and east. A19 is adjacent to the site in the south.</t>
  </si>
  <si>
    <t>Residential to the east along with minor road to the north/ south and east and then remaining land is surrounded by agricultural fields.</t>
  </si>
  <si>
    <t>Residential to the east and then remaining land is surrounded by agricultural fields.</t>
  </si>
  <si>
    <t>Open land/ woodland.</t>
  </si>
  <si>
    <t>Residential to the north and west. Agricultural land to the south and east.</t>
  </si>
  <si>
    <t>Agricultural to North, west and east of the site and A63 to the south of the site.</t>
  </si>
  <si>
    <t>Residential to the north of the site, employment to the west. Agricultural land to the south of the site. Road to the east.</t>
  </si>
  <si>
    <t>Agricultural surrounding the site. Abutted by three roads on the South, east and west. Employment land to the south west also.</t>
  </si>
  <si>
    <t>Employment/ residential to the north. Agricultural surrounding the majority of the site with a small road to the west.</t>
  </si>
  <si>
    <t>Agricultural to the north, west and south. Employment to the east (auction site)/ Small road also to the north of the site.</t>
  </si>
  <si>
    <t>Road  to the south and west of site. Residential to the north of the site. Agricultural fields to the west, south and east of the site.</t>
  </si>
  <si>
    <t xml:space="preserve">Road/ residential to the north and west of the site. Open land/ agricultural to the east and south of the site. </t>
  </si>
  <si>
    <t xml:space="preserve">Open land to the north and west of the site. To the north Is also a road. To the east is a farm building(s)/ and residential to the south of the site. </t>
  </si>
  <si>
    <t>Residential/ road to the west and south of the site with agricultural land to the north and the east.</t>
  </si>
  <si>
    <t>Agricultural land surrounds the whole of the site with a minor road to the east.</t>
  </si>
  <si>
    <t>Residential to the south west with the remainder of the site surrounded by agricultural land.</t>
  </si>
  <si>
    <t>Residential/ railway line to the south of the site. To the north of the site is residential. To the west and east of the site is agricultural fields/ open land.</t>
  </si>
  <si>
    <t>A162 to the west of the site, employment to the south of the site. Railway line to the east of the site. With agricultural land to the north.</t>
  </si>
  <si>
    <t xml:space="preserve">Minor road to the north. Residential/ farm buildings to the east and open land/ surrounding the remainder of the site. </t>
  </si>
  <si>
    <t>Residential to the west of the site. With open land surrounding the remainder of land.</t>
  </si>
  <si>
    <t xml:space="preserve">Open land/ Agricultural field. </t>
  </si>
  <si>
    <t xml:space="preserve">M62 to the north of the site. River to the East of the site. Employment/ residential to west of the site and agricultural to the south of the site. </t>
  </si>
  <si>
    <t>M62 to the south of the site. Residential to the east and north and open land to the west.</t>
  </si>
  <si>
    <t>Trees</t>
  </si>
  <si>
    <t>Residential to the south. Agricultural land surrounds the remainder of site apart from one residential building to the north west.</t>
  </si>
  <si>
    <t xml:space="preserve">Residential to the North/east. Agricultural fields surround the remainder of the site. </t>
  </si>
  <si>
    <t>Residential/ road to the north and east of the site. The remainder of land is surrounded by agricultural land.</t>
  </si>
  <si>
    <t>A road to the north of the site. Residential to the north and east of the site with agricultural to the west and south of the site.</t>
  </si>
  <si>
    <t>Part of access falls within Conservation Area.</t>
  </si>
  <si>
    <t>Site adjacent to SSSI</t>
  </si>
  <si>
    <t>Site contains the former War Department Munitions Depot and is Grade II listed</t>
  </si>
  <si>
    <t>This site lies within the Brayton Conservation Area. The  Church of St Wilfred is a Grade I Listed Building and its vicarage a Grade II Building.</t>
  </si>
  <si>
    <t>Grade II listed milestone is located on South Western extent of the site.</t>
  </si>
  <si>
    <t>This site is located within the boundary of the Escrick Conservation Area.</t>
  </si>
  <si>
    <t>This site lies marginally within and adjoins the boundary of the Hillam Conservation Area.</t>
  </si>
  <si>
    <t>This site lies marginally within and adjoins the boundary of the Hillam Conservation Area. Small number of Grade II listed buildings located south west of the site.</t>
  </si>
  <si>
    <t>This site is located within the boundary of the Kirk Smeaton Conservation Area and located south west of Rectory Farm House which is a Grade II listed building.</t>
  </si>
  <si>
    <t>Site is partially within and adjoins the Kirk Smeaton Conservation Area.</t>
  </si>
  <si>
    <t>Site is  within the Little Smeaton Conservation Area.</t>
  </si>
  <si>
    <t>Site is partially within the Little Smeaton Conservation Area.</t>
  </si>
  <si>
    <t>This site lies within the Monk Fryston Conservation Area.</t>
  </si>
  <si>
    <t xml:space="preserve">Wharfe Bridge is located to the North East of the site and is a Grade II listed structure. The partially includes and is adjacent to Two Roman forts, two Roman camps, vicus, Iron Age enclosure, Bronze Age barrows and Neolithic henge monument west of Newton Kyme which is a designated Scheduled Ancient Monument. Part of site in FZ3b </t>
  </si>
  <si>
    <t>Site is located within the South Western extent of the Towton Battlefield. Site adjoins the Saxton Conservation Area.</t>
  </si>
  <si>
    <t xml:space="preserve">Part of this site lies within the Tadcaster Conservation Area. This site includes the disused railway viaduct (a Grade II Listed Building) and could affect the setting of Fircroft (another Grade II Listed Building) and the Grade II* Listed Church of St Mary. It also adjoins the edge of Tadcaster motte and bailey castle a Scheduled Monument.  Part of site in FZ3b </t>
  </si>
  <si>
    <t>Site is located within the Thorganby conservation area. West Cottingwith Hall is located North East and is a Grade II listed building.</t>
  </si>
  <si>
    <t>Site located within the Eastern extent of the Towton designated battlefield.</t>
  </si>
  <si>
    <t>Land south of Mill Farm, Camblesforth</t>
  </si>
  <si>
    <t>SDLP Allocation</t>
  </si>
  <si>
    <t>CAM/1</t>
  </si>
  <si>
    <t>Residential/Agricultural</t>
  </si>
  <si>
    <t>Possible ground contamination in the north-eastern corner of the site. Site in groundwater source protection zone 3. Northern section of the site lies within outer health and safety executive consultation zone of a gas pipeline, the southern section of the site lies in the middle zone.</t>
  </si>
  <si>
    <t>Possible ground contamination will need investigating and decontamination works may need to be carried out. Site should be developed with the Environment Agency's GP3 guidance in order to avoid any harm to groundwater sources. Health and safety executive advise against development at the southern edge of the site under the PHADI+ decision matrix. Flood risk mitigation measures may be necessary.</t>
  </si>
  <si>
    <t xml:space="preserve">Site promoted by landowner and agent.  </t>
  </si>
  <si>
    <t xml:space="preserve">The gaining of a planning permission by a developer is some indication that the site is economically viable to the housing market. </t>
  </si>
  <si>
    <t>Carlton-5</t>
  </si>
  <si>
    <t>Land west of Low Street, Carlton</t>
  </si>
  <si>
    <t>CAR/2</t>
  </si>
  <si>
    <t>Agricultural/Garden Land</t>
  </si>
  <si>
    <t>Whole of site in groundwater source protection zone 3. No access to the northern part of the site.</t>
  </si>
  <si>
    <t>Access could be obtained from Low Street by demolishing a dwelling. Site should be developed with the Environment Agency's GP3 guidance in order to avoid any harm to groundwater sources. Flood risk mitigation measures may be necessary.</t>
  </si>
  <si>
    <t>Site not promoted by land owner.  Site put forward by the Council as it an allocated site in the 2005 Selby District Local Plan.</t>
  </si>
  <si>
    <t>Not promoted</t>
  </si>
  <si>
    <t xml:space="preserve">Undertake negotiations with the landowner to develop the site. </t>
  </si>
  <si>
    <t>Engagement with site promoters has shown no viability issues. Possible flood mitigation may add to costs.  Possible flood mitigation measures may add to costs.</t>
  </si>
  <si>
    <t>Undeliverable - the site is not promoted by the owner.</t>
  </si>
  <si>
    <t>Land south of Selby Road, Eggborough</t>
  </si>
  <si>
    <t>EGG/3</t>
  </si>
  <si>
    <t>Agriculture housing and industrial</t>
  </si>
  <si>
    <t>Possible ground contamination will need investigating and decontamination works may need to be carried out.</t>
  </si>
  <si>
    <t>Site in multiple ownership, being promoted by all owners to bring the site forward as a single scheme.</t>
  </si>
  <si>
    <t xml:space="preserve">No previous unimplemented residential permissions/Two landowners/No impact on availability from existing land use. The land is currently available but the submission of a planning application is held up because of a perceived ransom situation.  On the adjoining development the two cul-de-sacs were stopped short of the current landowner’s boundary.  Terms need to be agreed relative to the grant of access.  The agent anticipates that it will be 9 – 12 months before a planning application is made. </t>
  </si>
  <si>
    <t xml:space="preserve">Comprehensive development of the site requires cooperation and agreement between all land owners. </t>
  </si>
  <si>
    <t xml:space="preserve">Land west of South Duffield Road, Osgodby </t>
  </si>
  <si>
    <t>Possible ground contamination in the middle of the site from the farm building</t>
  </si>
  <si>
    <t xml:space="preserve">Site promoted by land owner. </t>
  </si>
  <si>
    <t>Not promoted. Applications permitted and pending for this site.</t>
  </si>
  <si>
    <t>Selby-15</t>
  </si>
  <si>
    <t>SEL/1</t>
  </si>
  <si>
    <t xml:space="preserve">Gladman’s consultants have previously undertaken flood modelling for the site. Following a recent meeting with the EA on 6th July 2016, the EA have confirmed that the model remains valid with the expectation of the climate change allowance. The model was original run with a 20% climate change allowance but this needs to be re-run for 30 and 50% to reflect updated guidance on this issue. The model has been re-run with the result being a reduced developable area.. </t>
  </si>
  <si>
    <t xml:space="preserve">The site is owned by Mr I Heselwood and North Yorkshire County Council. </t>
  </si>
  <si>
    <t xml:space="preserve">No unimplemented residential planning permissions/One landowner/No impact on availability from existing land use - farm tenancy could be ended </t>
  </si>
  <si>
    <t xml:space="preserve">The costs of the flood mitigation measures and access construction to Meadway will adversely effect viability. </t>
  </si>
  <si>
    <t>6-10 years. Further investigation into the site promoters intentions and work streams leads the council to conclude that, at this time, the site cannot expect to contribute units to the 5 year supply</t>
  </si>
  <si>
    <t>Sherburn-8</t>
  </si>
  <si>
    <t>Land West of A162, Sherburn In Elmet</t>
  </si>
  <si>
    <t>SHB/1</t>
  </si>
  <si>
    <t>Agriculture Land</t>
  </si>
  <si>
    <t>Residential to the west, open land to the north, east and south.</t>
  </si>
  <si>
    <t>Site under option to Redrow Homes Yorkshire and Persimmon Homes Yorkshire.</t>
  </si>
  <si>
    <t>Undeliverable - due to the level of flood risk on the site</t>
  </si>
  <si>
    <t>Land west of Inholmes Lane, Tadcaster</t>
  </si>
  <si>
    <t>TAD/2</t>
  </si>
  <si>
    <t>Parkland/Residential</t>
  </si>
  <si>
    <t>Southern third of site is in a groundwater source protection zone 1, with the rest of the site being in zone 2.</t>
  </si>
  <si>
    <t>Site should be developed with the Environment Agency's GP3 guidance in order to avoid any harm to groundwater sources.</t>
  </si>
  <si>
    <t>Site allocated in the 2005 Selby District Local Plan and has not been developed by the land owner.</t>
  </si>
  <si>
    <t>6-10 - the site is not promoted. Owner intentions unclear at this time.</t>
  </si>
  <si>
    <t>Land to the west of Mill Lane and South of Orchard End, Hemingbrough</t>
  </si>
  <si>
    <t>Land at Bondgate, Selby</t>
  </si>
  <si>
    <t>Plantation House / Plantation Garage, Cawood Road, Wistow</t>
  </si>
  <si>
    <t>Land at York Road North Duffield</t>
  </si>
  <si>
    <t>Land at North Priory Park Farm, Monk Fryston</t>
  </si>
  <si>
    <t>Land West of Low Street and south of Hirst Road</t>
  </si>
  <si>
    <t>Land at Newlands adjacent to Wood Lane_x000D_
between Langrick House and Owl Lodge</t>
  </si>
  <si>
    <t>Land North of Lynwith Close and Columbine Grove</t>
  </si>
  <si>
    <t>Land at Park Farm, Carlton</t>
  </si>
  <si>
    <t>Land to the west of Holy Family School and Station Road</t>
  </si>
  <si>
    <t>Land South of Mill Lane, Carlton</t>
  </si>
  <si>
    <t>Land adjacent to Hillam Lane, Burton Salmon</t>
  </si>
  <si>
    <t>Land at Auster Bank View, Tadcaster</t>
  </si>
  <si>
    <t>Land at Main Street, Kellington</t>
  </si>
  <si>
    <t>Land at Main Street, Hensall</t>
  </si>
  <si>
    <t>Land to the rear of Council Houses, Low Gate, Balne</t>
  </si>
  <si>
    <t>Former garage site off Mill Lane, Monk Fryston</t>
  </si>
  <si>
    <t>Land off Station Road, Womersley</t>
  </si>
  <si>
    <t>Land off Turnhead Crescent, Barlby</t>
  </si>
  <si>
    <t>Garage site off Wharfedale Crescent</t>
  </si>
  <si>
    <t>Land to the rear of Hillam Lane, Hillam</t>
  </si>
  <si>
    <t>Land to the rear of Wand Lane, Hensall</t>
  </si>
  <si>
    <t>Land at Main Street, West Haddlesey</t>
  </si>
  <si>
    <t>Land at Back Lane, Drax</t>
  </si>
  <si>
    <t>Land at Benedict Avenue, Selby</t>
  </si>
  <si>
    <t>Land to the rear of Prospect Close and garages</t>
  </si>
  <si>
    <t>Land at Richard Street, Selby</t>
  </si>
  <si>
    <t>Land between Landing Lane and Kelfield Road, Riccall</t>
  </si>
  <si>
    <t>Land at Landing Lane Riccall</t>
  </si>
  <si>
    <t>Land South of Barff Lane, Brayton</t>
  </si>
  <si>
    <t>Site should be developed with the Environment Agency's GP3 guidance in order to avoid any harm to groundwater sources. Possible ground contamination will need investigating and decontamination works may need to be carried out.</t>
  </si>
  <si>
    <t xml:space="preserve">Site must be developed according to national grid guidelines. </t>
  </si>
  <si>
    <t>It will need to be investigated whether the pylons will need or be able to be moved</t>
  </si>
  <si>
    <t>Site must be developed according to national grid guidelines. Possible ground contamination will need investigating and decontamination works may need to be carried out.</t>
  </si>
  <si>
    <t>Site must be developed according to national grid guidelines.</t>
  </si>
  <si>
    <t>Access arrangements must be investigated and any ransom strips purchased to gain access to the site.</t>
  </si>
  <si>
    <t>Access arrangements must be investigated and any ransom strips purchased to gain access to the site. Flood risk mitigation measures may be necessary</t>
  </si>
  <si>
    <t>Site must be developed according to national grid guidelines. Possible ground contamination will need investigating and decontamination works may need to be carried out. Flood risk mitigation measures may be necessary</t>
  </si>
  <si>
    <t>Possible ground contamination will need investigating and decontamination works may need to be carried out. Flood risk mitigation measures may be necessary</t>
  </si>
  <si>
    <t>Site must be developed according to national grid guidelines. Flood risk mitigation measures may be necessary</t>
  </si>
  <si>
    <t>Site must be developed in accordance with plans for the HS2. Flood risk mitigation measures may be necessary</t>
  </si>
  <si>
    <t>Site must be developed in accordance with plans for the HS2. Possible ground contamination will need investigating and decontamination works may need to be carried out. Flood risk mitigation measures may be necessary</t>
  </si>
  <si>
    <t>Site should be developed with the Environment Agency's GP3 guidance in order to avoid any harm to groundwater sources. Flood risk mitigation measures may be necessary</t>
  </si>
  <si>
    <t>Site should be developed with the Environment Agency's GP3 guidance in order to avoid any harm to groundwater sources. Possible ground contamination will need investigating and decontamination works may need to be carried out. Flood risk mitigation measures may be necessary</t>
  </si>
  <si>
    <t>Site promoted by landowner/ agent/ Land Promoter or by developer with option held</t>
  </si>
  <si>
    <t>Land off St. Wilfred Close</t>
  </si>
  <si>
    <t>Phase 1 Burn Airfield</t>
  </si>
  <si>
    <t>Land adjacent to St. James Church, Selby</t>
  </si>
  <si>
    <t xml:space="preserve">Kellington </t>
  </si>
  <si>
    <t>Newland</t>
  </si>
  <si>
    <t>100</t>
  </si>
  <si>
    <t>0</t>
  </si>
  <si>
    <t>50</t>
  </si>
  <si>
    <t>90</t>
  </si>
  <si>
    <t>10</t>
  </si>
  <si>
    <t>80</t>
  </si>
  <si>
    <t>20</t>
  </si>
  <si>
    <t>Additional garden area</t>
  </si>
  <si>
    <t>Garage site</t>
  </si>
  <si>
    <t>Site is used as reclaimed landfill site</t>
  </si>
  <si>
    <t>Open space and former garage plots</t>
  </si>
  <si>
    <t>Storage of building supplies</t>
  </si>
  <si>
    <t>Open space and garage site</t>
  </si>
  <si>
    <t>Residual land from development use</t>
  </si>
  <si>
    <t>Residual land from earlier development</t>
  </si>
  <si>
    <t>Agricultural Fields</t>
  </si>
  <si>
    <t>BSalmon-4</t>
  </si>
  <si>
    <t>Selby-7</t>
  </si>
  <si>
    <t>Olympia Park</t>
  </si>
  <si>
    <t>Core Strategy Allocation</t>
  </si>
  <si>
    <t>SP7</t>
  </si>
  <si>
    <t>Storage, Vacant Land, Allotments, Sports Pitches, Previous employment.</t>
  </si>
  <si>
    <t>Mixed - residential, employment, river and countryside</t>
  </si>
  <si>
    <t>Potential ground contamination from agricultural use and existing works</t>
  </si>
  <si>
    <t xml:space="preserve">Site promoted by landowner/agent. </t>
  </si>
  <si>
    <t>Extant permission/Multiple landowners/No impact on availability from existing land use. Application for housing development submitted in March 2016 (2016/0282/OUT), currently being determined. The Environment Agency have objected to the proposal on flood risk grounds, further work into flood mitigation being undertaken by the applicant. One landowner/No impact on availability from existing land use</t>
  </si>
  <si>
    <t>Viability/Deliverability assessments to be carried out/ third party land owner co-operation required/Existing utility use to be relocated</t>
  </si>
  <si>
    <t>The gaining of a planning permission on part of the site previously by a developer is some indication that the site is economically viable to the housing market. Possible flood mitigation and decontamination may add to costs.</t>
  </si>
  <si>
    <t xml:space="preserve">6-10 years. Assessed as unlikely to be delivered in the first 5 years of the plan period by an inspector in appeal APP/N2739/W/16/3144900. Selby District Council and North Yorkshire County Council are currently investigating options for progressing the Olympia Park site with the owners of the site. At this stage there is no firm timescale for the submission of a reserved matters application.
</t>
  </si>
  <si>
    <t>Site Type</t>
  </si>
  <si>
    <t>arable farming purposes</t>
  </si>
  <si>
    <t>Residual land from initial bungalow development</t>
  </si>
  <si>
    <t>2016/1309/FUL</t>
  </si>
  <si>
    <t>Thorganby Methodist Church, Main Street, Thorganby</t>
  </si>
  <si>
    <t>Thorganby-5</t>
  </si>
  <si>
    <t>2015/1221/FUL</t>
  </si>
  <si>
    <t>Hollybank Forge, Philip Lane, Hambleton</t>
  </si>
  <si>
    <t>Hambleton-21</t>
  </si>
  <si>
    <t>2016/1430/FUL</t>
  </si>
  <si>
    <t>36 Sandhill Lane, Selby</t>
  </si>
  <si>
    <t>Selby-37</t>
  </si>
  <si>
    <t>2016/1469/FUL</t>
  </si>
  <si>
    <t>May Villa, Selby Road, Eggborough</t>
  </si>
  <si>
    <t>Eggborough-23</t>
  </si>
  <si>
    <t>2016/1457/FUL</t>
  </si>
  <si>
    <t>School House, Main Street, South Duffield</t>
  </si>
  <si>
    <t>Cliffe-23</t>
  </si>
  <si>
    <t>This site adjoins the boundary of the Appleton Roebuck Conservation Area.</t>
  </si>
  <si>
    <t>Grade II Barkston House and Grade II Turpin Hall Farm both to the North West of the site (80m)</t>
  </si>
  <si>
    <t>Grade II Laurel Farm to the immediate North East of the site</t>
  </si>
  <si>
    <t>Barlby Hall immediately to the south of this site is a Grade II Listed Building</t>
  </si>
  <si>
    <t>This site adjoins the boundary of the Bilbrough Conservation Area</t>
  </si>
  <si>
    <t xml:space="preserve"> Birkin Lodge is immediately East of the site and is a Grade II Listed Building</t>
  </si>
  <si>
    <t xml:space="preserve">Brayton Bridge to the south of this area is a Grade II Listed Building. </t>
  </si>
  <si>
    <t>Brayton Bridge is located immediately North East of the site and is a Grade II Listed Building.</t>
  </si>
  <si>
    <t>Site is in the northern setting of Catterton Hall moated site and adjacent building platforms which is a Scheduled Ancient Monument.</t>
  </si>
  <si>
    <t>Development impacts on a heritage asset and mitigation measures are necessary.</t>
  </si>
  <si>
    <t>Development impacts on a heritage asset and mitigation measures are necessary</t>
  </si>
  <si>
    <t>Kellington Windmill is a Grade II listed building and located to the west of the site.</t>
  </si>
  <si>
    <t>This site adjoins the boundary of the Escrick Conservation Area.</t>
  </si>
  <si>
    <t>This site adjoins the boundary of the Escrick Conservation Area. Site is located immediately West of the Parsonage Country House which is a Grade II building and immediately west of the Church of St Helen which is Grade II* and the Jubilee Fountain which is Grade II.</t>
  </si>
  <si>
    <t>Garth House on Chapel Street is immediately to the West and is a Grade II listed building, to the east of this area is The Old Vicarage a Grade II Listed Building. Grade II listed buildings are also located to the North and North East.</t>
  </si>
  <si>
    <t>Development would not impact a heritage asset or its setting. Grade II milestone located to the north.</t>
  </si>
  <si>
    <t>This site adjoins the boundary of the Hillam Conservation Area.</t>
  </si>
  <si>
    <t>This site lies 190 metres to the south of a Roman Fort which is designated a Scheduled Monument.</t>
  </si>
  <si>
    <t>This area lies opposite the churchyard of the Grade I Church of St Edmund.</t>
  </si>
  <si>
    <t>Site is located roughly 150m to the east of the Grade I listed Church of St Edmund</t>
  </si>
  <si>
    <t>Site is located roughly 200m to the South of a Roman Fort which is a Scheduled Ancient Monument.</t>
  </si>
  <si>
    <t>Site adjoins the Little Smeaton Conservation Area</t>
  </si>
  <si>
    <t>This site lies partially adjacent to the Monk Fryston Conservation Area.</t>
  </si>
  <si>
    <t>This site lies 185 metres from the boundary of York prebendary manor moated site. This is a Scheduled Monument. The Manor House is a Grade II* Listed Building and its Pigeoncote a Grade II Listed Building.</t>
  </si>
  <si>
    <t>Scarthingwell Lodge is a Grade II listed building and located to the South West of the site. Grade II Village cross is also located to the South West of the site.</t>
  </si>
  <si>
    <t xml:space="preserve">Site is immediately West of Grade II listed Mill House, Windmill. </t>
  </si>
  <si>
    <t>This site adjoins the boundary of the Brayton Conservation Area. The Church of St Wilfred is a Grade I Listed Building and its vicarage a Grade II Listed Building</t>
  </si>
  <si>
    <t>This site adjoins the boundary of the Brayton Conservation Area.</t>
  </si>
  <si>
    <t>Brayton Bridge is a Grade II Listed Building.</t>
  </si>
  <si>
    <t xml:space="preserve">Hempbridge Farm is located to the North of the site and is a Grade II Listed Building. Southern extent of the site may impact setting of Conservation Area. </t>
  </si>
  <si>
    <t>Hempbridge Farm is located to the South of the site and is a Grade II Listed Building</t>
  </si>
  <si>
    <t>Mount Pleasant, 450 metres from the western edge of this area, is a Grade II Listed Building.</t>
  </si>
  <si>
    <t>This site adjoins the edge of the site of King Athelstan's Palace which is a Scheduled Monument and the churchyard of the Grade I Listed Church of All Saints.</t>
  </si>
  <si>
    <t>This site lies just 85 metres from the edge of the site of King Athelstan's Palace which is a Scheduled Monument. The development of this area could also
affect the setting of the Grade I Listed Church of All Saints.</t>
  </si>
  <si>
    <t xml:space="preserve">This site lies just 100 metres from the edge of Steeton Hall medieval magnate's residence and manorial centre. This is a Scheduled Monument. Steeton gatehouse and the Hall are both  Grade I Listed Buildings and the barn, granary and cartshed Grade II Listed Buildings. </t>
  </si>
  <si>
    <t>Site is located within the South Eastern extent of the Stillingfleet Conservation Area.</t>
  </si>
  <si>
    <t>Site is located immediately adjacent to Barff Farmhouse which is a Grade II listed building and would be a significant adverse impact on setting of heritage assets or involve loss of heritage asset.</t>
  </si>
  <si>
    <t>Site adjacent to ancient woodland. Eastern extent of the site is in the southern setting of Grade II listed Barff Farmhouse.</t>
  </si>
  <si>
    <t>Site is to the rear of Oak Farm which is a Grade II listed building</t>
  </si>
  <si>
    <t>West Villa is located to the South East from the site and is a Grade II listed building</t>
  </si>
  <si>
    <t>Possible ground contamination will need investigating and decontamination works may need to be carried out. Flood risk mitigation measures may be necessary. Site will need to have regard to any WWTW regulations.</t>
  </si>
  <si>
    <t>Site must be developed according to national grid guidelines. Possible ground contamination will need investigating and decontamination works may need to be carried out. Flood risk mitigation measures may be necessary. Site will need to have regard to any WWTW regulations.</t>
  </si>
  <si>
    <t>Site must be developed according to national grid guidelines. Possible ground contamination will need investigating and decontamination works may need to be carried out. Site will need to have regard to any WWTW regulations.</t>
  </si>
  <si>
    <t xml:space="preserve">Possible ground contamination will need investigating and decontamination works may need to be carried out. Site will need to have regard to any WWTW regulations. </t>
  </si>
  <si>
    <t>There are no known constraints to be mitigated against. Site will need to have regard to any WWTW regulations.</t>
  </si>
  <si>
    <t>Flood risk mitigation measures may be necessary. Site will need to have regard to any WWTW regulations.</t>
  </si>
  <si>
    <t>Site must be developed according to national grid guidelines. Possible ground contamination will need investigating and decontamination works may need to be carried out. Flood risk mitigation measures may be necessary. Access arrangements must be investigated and any ransom strips purchased to gain access to the site. Site will need to have regard to any WWTW regulations.</t>
  </si>
  <si>
    <t>Site must be developed according to national grid guidelines. Site will need to have regard to any WWTW regulations.</t>
  </si>
  <si>
    <t>Site must be developed according to national grid guidelines. Site should be developed with the Environment Agency's GP3 guidance in order to avoid any harm to groundwater sources. Site will need to have regard to any WWTW regulations.</t>
  </si>
  <si>
    <t>Possible ground contamination will need investigating and decontamination works may need to be carried out. Site will need to have regard to any WWTW regulations.</t>
  </si>
  <si>
    <t>Access arrangements must be investigated and any ransom strips purchased to gain access to the site. Site should be developed with the Environment Agency's GP3 guidance in order to avoid any harm to groundwater sources. Possible ground contamination will need investigating and decontamination works may need to be carried out. Flood risk mitigation measures may be necessary. Site will need to have regard to any WWTW regulations.</t>
  </si>
  <si>
    <t>Site should be developed with the Environment Agency's GP3 guidance in order to avoid any harm to groundwater sources. Possible ground contamination will need investigating and decontamination works may need to be carried out. Flood risk mitigation measures may be necessary. Site will need to have regard to any WWTW regulations.</t>
  </si>
  <si>
    <t>Site will need to have regard to any WWTW regulations.</t>
  </si>
  <si>
    <t>Possible ground contamination will need investigating and decontamination works may need to be carried out. within 800m of WWTW</t>
  </si>
  <si>
    <t>Site must be developed according to national grid guidelines. Flood risk mitigation measures may be necessary. within 800m of WWTW</t>
  </si>
  <si>
    <t>Site is located in the SCG which cannot be mitigated against. Flood risk mitigation measures may be necessary. Site will need to have regard to any WWTW regulations.</t>
  </si>
  <si>
    <t>Site should be developed with the Environment Agency's GP3 guidance in order to avoid any harm to groundwater sources. Site will need to have regard to any WWTW regulations.</t>
  </si>
  <si>
    <t>Site should be developed with the Environment Agency's GP3 guidance in order to avoid any harm to groundwater sources. Flood risk mitigation measures may be necessary. Site will need to have regard to any WWTW regulations.</t>
  </si>
  <si>
    <t>Site within 800m of WWTW</t>
  </si>
  <si>
    <t>No known constraints - power lines along site boundary. Development occurs in and has a negative impact on the openness or setting of the SCG. Site within 800m of WWTW</t>
  </si>
  <si>
    <t>Whole or part of site is in FZ2 or Higher. Site within 800m of WWTW</t>
  </si>
  <si>
    <t>No known constraints - Minor powerline running through the site. Site within 800m of WWTW</t>
  </si>
  <si>
    <t>South West corner of the site contains a Cemetery and cannot be developed, minor powerline on site. Site partly within Groundwater Protection Zone 3. Site within 800m of WWTW</t>
  </si>
  <si>
    <t>No physical constraints identified at this time. Site within 800m of WWTW</t>
  </si>
  <si>
    <t>No known constraints - major electricity lines above, but no pylons on site. Site within 800m of WWTW</t>
  </si>
  <si>
    <t>Major constraints exist which are difficult to mitigate - Yarforth to Towton gas pipeline crosses south of site and eastern 2/3 of site within inner 100m, middle 300m and outer 340m buffer zones. Site within 800m of WWTW</t>
  </si>
  <si>
    <t>Development occurs in and has a negative impact on the openness or setting of the SCG. Site within 800m of WWTW</t>
  </si>
  <si>
    <t>Site within Groundwater Protection Zone 3. Site within 800m of WWTW</t>
  </si>
  <si>
    <t>Major constraints exist - northern tip of site within middle 270m and outer 80m buffer zones of Pannal to Carnwood Gas pipeline. Site within 800m of WWTW</t>
  </si>
  <si>
    <t>Site promoted by landowner/ agent and is assumed as viable. Site within 800m of WWTW.</t>
  </si>
  <si>
    <t>Site within or partially within conservation area</t>
  </si>
  <si>
    <t>Site adjacent to conservation area</t>
  </si>
  <si>
    <t>Ancient woodland within the site.</t>
  </si>
  <si>
    <t xml:space="preserve">Ancient woodland adjacent to the site. </t>
  </si>
  <si>
    <t>Site within HSE blast zone.</t>
  </si>
  <si>
    <t>Access adjacent to Moreby Hall</t>
  </si>
  <si>
    <t>Site within close proximity of scheduled monument</t>
  </si>
  <si>
    <t>Site within or partially within conservation area. Site adjacent to registered battlefield.</t>
  </si>
  <si>
    <t>FZ3 - 7.5%, FZ2 -7.5%, FZ1 - 85%</t>
  </si>
  <si>
    <t>FZ3 - 100%</t>
  </si>
  <si>
    <t>FZ3 - 100% (Benefitting from defences)</t>
  </si>
  <si>
    <t>FZ3 - 50% (Benefitting from defences), FZ2 - 40%, FZ1 - 10%</t>
  </si>
  <si>
    <t>FZ3 - 25% (Benefitting from defences), FZ2 - 25%, FZ1 - 50%</t>
  </si>
  <si>
    <t>FZ3 - 30%, FZ2 - 70%</t>
  </si>
  <si>
    <t>FZ2 - 70%, FZ1 -30</t>
  </si>
  <si>
    <t>FZ2 - 10%, FZ1 - 90%</t>
  </si>
  <si>
    <t>FZ2 - 20%, FZ1 - 80%</t>
  </si>
  <si>
    <t>FZ2 - 5%, FZ1 - 95%</t>
  </si>
  <si>
    <t>FZ3 - 80% (Benefitting from defences), FZ2 - 20%</t>
  </si>
  <si>
    <t>FZ3 - 80% (Benefitting from defences), FZ2 - 10%, FZ1 -10%</t>
  </si>
  <si>
    <t>FZ3 - 40% (Benefitting from defences), FZ2 - 45%, FZ1 -15%</t>
  </si>
  <si>
    <t>FZ3 - 45% (Benefitting from defences), FZ2 - 45%, FZ1 -10%</t>
  </si>
  <si>
    <t>FZ3 - 60% (Benefitting from defences), FZ2 - 40%,</t>
  </si>
  <si>
    <t>FZ3 - 55% (Benefitting from defences), FZ2 - 35%, FZ1 -10%</t>
  </si>
  <si>
    <t>FZ3 - 100% (60% - Benefitting from defences)</t>
  </si>
  <si>
    <t>FZ3 - 10% (Benefitting from defences), FZ2 - 30%, FZ1 -60%</t>
  </si>
  <si>
    <t>FZ3 - 50% (Benefitting from defences), FZ2 - 20%, FZ1 - 30%</t>
  </si>
  <si>
    <t>FZ1 - 100% (FZ2 ~1%)</t>
  </si>
  <si>
    <t>FZ3 - 60% (Benefitting from defences), FZ2 - 20%, FZ1 - 30%</t>
  </si>
  <si>
    <t>FZ3 - 35% (Benefitting from defences), FZ2 - 5%, FZ1 - 60%</t>
  </si>
  <si>
    <t>FZ2 - 80%, FZ1 - 20%</t>
  </si>
  <si>
    <t>FZ2 - 30%, FZ1 - 70%</t>
  </si>
  <si>
    <t>FZ1 - 100% (FZ2 &lt;5%)</t>
  </si>
  <si>
    <t>FZ3 - 5%, FZ2 - 80%, FZ1 - 15%</t>
  </si>
  <si>
    <t>CFenton-24</t>
  </si>
  <si>
    <t>FZ2 - 70%, FZ1 - 30%</t>
  </si>
  <si>
    <t>FZ3 - 2.5%, FZ2 - 5%, FZ1 - 92.5%</t>
  </si>
  <si>
    <t>FZ3 - 55% (Benefitting from defences), FZ2 - 45%</t>
  </si>
  <si>
    <t>FZ2 - &lt;5%, FZ1 - 95%</t>
  </si>
  <si>
    <t>FZ2 - 100% (~1% FZ1)</t>
  </si>
  <si>
    <t xml:space="preserve">FZ2 - 100% </t>
  </si>
  <si>
    <t>FZ3 - 20%, FZ2 - 5%, FZ1 - 75%</t>
  </si>
  <si>
    <t>FZ2 - 95%, FZ1 - 5%</t>
  </si>
  <si>
    <t xml:space="preserve">FZ3 - 100% (80% - Benefitting from defences) </t>
  </si>
  <si>
    <t>FZ3 - 15%, FZ2 - 85%</t>
  </si>
  <si>
    <t>FZ3 - 70%, FZ2 - 30%</t>
  </si>
  <si>
    <t>FZ3 - 50%, FZ2 - 10%, FZ1 - 40%</t>
  </si>
  <si>
    <t>FZ3 - 15% (Benefitting from defences), FZ2 - 80%. FZ1 - 5%.Entire site where built development proposed will, following minor land raising, lie within flood zone 2. The north and western boundaries where landscaping and open space is proposed lies within flood zone 3.  Net area is  outside FZ3</t>
  </si>
  <si>
    <t>FZ3 - 40%, FZ2 - 15%. FZ1 - 45%</t>
  </si>
  <si>
    <t>FZ3 - 15% (Benefitting from defences), FZ2 - 85%</t>
  </si>
  <si>
    <t>FZ2 - 40%. FZ1 - 60%</t>
  </si>
  <si>
    <t>FZ3 - 25% (Benefitting from defences), FZ2 - 75%</t>
  </si>
  <si>
    <t>FZ3 - 95% (80% - Benefitting from defences), FZ1 - 5%</t>
  </si>
  <si>
    <t>FZ3 - 95% (80% - Benefitting from defences), FZ2 - 5%</t>
  </si>
  <si>
    <t>FZ2 - 50%. FZ1 - 50%</t>
  </si>
  <si>
    <t>FZ3 - 30% (Benefitting from defences), FZ2 - 70%</t>
  </si>
  <si>
    <t>FZ1 - 100% (~1% FZ2/FZ3)</t>
  </si>
  <si>
    <t>FZ3 - 10%, FZ2 - 60%, FZ1 - 30%</t>
  </si>
  <si>
    <t>FZ3 - 40%, FZ2 - 50%, FZ1 - 10%</t>
  </si>
  <si>
    <t>FZ2 - 50%. FZ1 - 50% (~1% FZ3)</t>
  </si>
  <si>
    <t>FZ1 - 100% (Access has FZ2/ FZ3)</t>
  </si>
  <si>
    <t>FZ3 - 45%, FZ2 - 15%, FZ1 - 40%</t>
  </si>
  <si>
    <t>FZ3 - 60%, FZ2 - 40%.</t>
  </si>
  <si>
    <t>ThorpeW-3</t>
  </si>
  <si>
    <t>FZ2 - 90%, FZ1 - 10%</t>
  </si>
  <si>
    <t>FZ3 - 10%, FZ2 - 30%, FZ1 - 60%</t>
  </si>
  <si>
    <t>FZ3 - 10% (Benefitting from defences), FZ2 - 90%</t>
  </si>
  <si>
    <t>FZ2 - 80%, FZ2 - 20%</t>
  </si>
  <si>
    <t>FZ3 - 50% (Benefitting from defences), FZ2 - 50%</t>
  </si>
  <si>
    <t>FZ3 - 100% (20% - Benefitting from defences)</t>
  </si>
  <si>
    <t>The gaining of a planning permission by a developer is some indication that the site is economically viable to the housing market. No physical constraints identified at this time.</t>
  </si>
  <si>
    <t>Engagement with site promoters has shown no viability issues. Improvements to the access point could add to costs.</t>
  </si>
  <si>
    <t>The gaining of a planning permission by a developer is some indication that the site is economically viable to the housing market. Possible flood mitigation measures may add to costs.</t>
  </si>
  <si>
    <t>Site appraised by an independent viability expert. Scheme viable with 25.64% affordable. Possible flood mitigation measures may add to costs.</t>
  </si>
  <si>
    <t>The gaining of a planning permission previously by a developer is some indication that the site is economically viable to the housing market. Possible flood mitigation measures may add to costs.</t>
  </si>
  <si>
    <t>The site has applied for a section 106 renegotiation (2016/0492/MLA), which is currently being determined. The original developer has pulled out. A new developer has shown interest, subject to the s106 renegotiation being successfully determined. Possible flood mitigation measures may add to costs.</t>
  </si>
  <si>
    <t xml:space="preserve">Having spoken with the agent they believe it will be deliverable within 0-5 years. Possible flood mitigation measures may add to costs.
</t>
  </si>
  <si>
    <t>FZ1 - 100% (~1% FZ2)</t>
  </si>
  <si>
    <t>Residential to the south, railway line to the west. Agricultural to the East and North</t>
  </si>
  <si>
    <t xml:space="preserve">Residential mainly surrounding with tree coverage and the A19 to the East. </t>
  </si>
  <si>
    <t xml:space="preserve">Residential to the East, Agricultural surrounding the remainder of land with a road to the north of the site. </t>
  </si>
  <si>
    <t xml:space="preserve">Residential to the North, East and West. Agricultural to the South. </t>
  </si>
  <si>
    <t>Within setting of Burton Salmon War Memorial (Grade II listed)</t>
  </si>
  <si>
    <t>Roads to the North, West and South with residential to the East.</t>
  </si>
  <si>
    <t>FZ3 - 85% (Benefitting from defences), FZ2 - 15%</t>
  </si>
  <si>
    <t xml:space="preserve">Agricultural to the North, Residential to the West, Caravan Storage to the South, and Ancillary to Burn Airfield to the East. </t>
  </si>
  <si>
    <t>Residential surrounding the site. With allotments South of the site.</t>
  </si>
  <si>
    <t>Railway line to the North, A road to the West. School to the south of the site and Agricultural and Nursery (Garden) to the East.</t>
  </si>
  <si>
    <t>FZ3 - 10% (Benefitting from defences), FZ2 - 5%, FZ1 - 85%</t>
  </si>
  <si>
    <t>FZ3 - 100% (Benefitting from defences).</t>
  </si>
  <si>
    <t>FZ3 - 100% (10% -Benefitting from defences).</t>
  </si>
  <si>
    <t>FZ3 - 100% (95% -Benefitting from defences).</t>
  </si>
  <si>
    <t>Site surrounded mainly by Agricultural with an A road to the East</t>
  </si>
  <si>
    <t xml:space="preserve">Residential to the South and partially in East with the remaining land mainly surrounded by Agricultural with a small track also covering part of site in North. </t>
  </si>
  <si>
    <t>Currently a business</t>
  </si>
  <si>
    <t xml:space="preserve">Road to the North, with open land/ tree coverage surrounding the remainder of the site. </t>
  </si>
  <si>
    <t xml:space="preserve">Residential to the East with a road to the North. Land to the East is currently an employment site with open land/ tree coverage to the South, </t>
  </si>
  <si>
    <t xml:space="preserve">Primarily open land with some agricultural buildings on the site. </t>
  </si>
  <si>
    <t xml:space="preserve">Residential to the North, East. Agricultural to the South and West. </t>
  </si>
  <si>
    <t>FZ2 - 5%, FZ1 - 95% (~1% FZ3 (Defended)</t>
  </si>
  <si>
    <t xml:space="preserve">Agricultural to the North. Residential surrounding the remainder of site. </t>
  </si>
  <si>
    <t>Open Land</t>
  </si>
  <si>
    <t xml:space="preserve">Agricultural to the North and East. Residential/ Farm Buildings to the West and Road to the South. </t>
  </si>
  <si>
    <t xml:space="preserve">Residential to the South East with the remainder of the site surrounded by Agricultural land. </t>
  </si>
  <si>
    <t xml:space="preserve">Residential to the North and East. Open Land to the South with in the East and South a pond area. </t>
  </si>
  <si>
    <t xml:space="preserve">None </t>
  </si>
  <si>
    <t>Agricultural land surrounding the whole of the site with a minor road to the east of the site.</t>
  </si>
  <si>
    <t>FZ3 - 25%, FZ2 - 5%, FZ1 - 70%</t>
  </si>
  <si>
    <t>Residential surrounding the majority of the site with some minor roads to the West and South of the site.</t>
  </si>
  <si>
    <t xml:space="preserve">Residential to the South and South and West of the site. With Agricultural to the East and North. </t>
  </si>
  <si>
    <t>Agricultural / open land</t>
  </si>
  <si>
    <t>Residential to the West and East of the Site with Agricultural to the North. Road and River to the South of the Site.</t>
  </si>
  <si>
    <t>FZ3 - 100% (10% - Benefitting from defences)</t>
  </si>
  <si>
    <t>FZ3 - 95%, FZ2 - 5%</t>
  </si>
  <si>
    <t>FZ3 - 10%, FZ2 - 15%, FZ1 - 75%</t>
  </si>
  <si>
    <t>Residential to the North with Agricultural surrounding the majority of the site. There is a farm to the South West of the site and small road to the North West of the site.</t>
  </si>
  <si>
    <t xml:space="preserve">Employment on part of the site. Agricultural Fields. </t>
  </si>
  <si>
    <t>River Ouse to the South. Agricultural to the West. To the North is railway lines and to the East is the A19</t>
  </si>
  <si>
    <t>Open land/ tree covered</t>
  </si>
  <si>
    <t xml:space="preserve">Site within conservation area and adjacent to Grade II St James Church and Grade II listed properties at 46-72 New Lane </t>
  </si>
  <si>
    <t>Residential surrounding on all sides.</t>
  </si>
  <si>
    <t>Residential surrounding on all sides apart from St James Church to the North East.</t>
  </si>
  <si>
    <t>Residential to the North and East. Football ground to the West and Leisure Centre and car park to the South.</t>
  </si>
  <si>
    <t xml:space="preserve">FZ3 - 90% (Benefitting from defences), FZ2 10%. </t>
  </si>
  <si>
    <t>FZ3 - 15% (Benefitting from defences), FZ2 - 5% FZ1 - 80%</t>
  </si>
  <si>
    <t xml:space="preserve">Residential to the South and East and South West. Agricultural to the west and North West. </t>
  </si>
  <si>
    <t xml:space="preserve">Residential to the West and South of the Site. Allotments to the East and Agricultural to the North. </t>
  </si>
  <si>
    <t xml:space="preserve">Adjacent to conservation area. </t>
  </si>
  <si>
    <t xml:space="preserve">Residential to the West, and South. Open land to the East and Allotments towards the North of the Site. </t>
  </si>
  <si>
    <t>Playground</t>
  </si>
  <si>
    <t>Agricultural to the North and East of the site. Residential toe west and a road to the south of the site.</t>
  </si>
  <si>
    <t xml:space="preserve">Open land with scattered buildings on the site. </t>
  </si>
  <si>
    <t xml:space="preserve">Residential to the South, West and North of the Site with Agricultural to the North </t>
  </si>
  <si>
    <t>Adjacent to Grade II listed Blacksmith's Shop.</t>
  </si>
  <si>
    <t>Open Land.</t>
  </si>
  <si>
    <t>FZ3 - 40%, FZ1 - 60%</t>
  </si>
  <si>
    <t xml:space="preserve">Residential to the west, road to the North. Railway line to the East and Agricultural to the South </t>
  </si>
  <si>
    <t>Grassland/wooded area</t>
  </si>
  <si>
    <t>Dwelling</t>
  </si>
  <si>
    <t>Chapel</t>
  </si>
  <si>
    <t>Adjacent to the conservation area.</t>
  </si>
  <si>
    <t>Flood risk mitigation measures m+V483:W514ay be necessary</t>
  </si>
  <si>
    <t>N+V483:W515o physical constraints identified at this time</t>
  </si>
  <si>
    <t>Balne-1</t>
  </si>
  <si>
    <t>Barlby-8</t>
  </si>
  <si>
    <t>Brayton-22</t>
  </si>
  <si>
    <t>Brayton-26</t>
  </si>
  <si>
    <t>Bsalmon-1</t>
  </si>
  <si>
    <t>Burn-10</t>
  </si>
  <si>
    <t>Burn-11</t>
  </si>
  <si>
    <t>Barlby-27</t>
  </si>
  <si>
    <t>Barlby-28</t>
  </si>
  <si>
    <t>Barlby-29</t>
  </si>
  <si>
    <t>Beal-8</t>
  </si>
  <si>
    <t>Beal-9</t>
  </si>
  <si>
    <t>Bilbrough-8</t>
  </si>
  <si>
    <t>Brayton-27</t>
  </si>
  <si>
    <t>Camblesforth-7</t>
  </si>
  <si>
    <t xml:space="preserve">Carlton-17
</t>
  </si>
  <si>
    <t xml:space="preserve">Carlton-18
</t>
  </si>
  <si>
    <t xml:space="preserve">Carlton-19
</t>
  </si>
  <si>
    <t xml:space="preserve">Carlton-20
</t>
  </si>
  <si>
    <t xml:space="preserve">Carlton-21
</t>
  </si>
  <si>
    <t xml:space="preserve">Carlton-22
</t>
  </si>
  <si>
    <t xml:space="preserve">Carlton-23
</t>
  </si>
  <si>
    <t>Catterton-3</t>
  </si>
  <si>
    <t>Ulleskelf-7</t>
  </si>
  <si>
    <t>CFenton-4</t>
  </si>
  <si>
    <t>CFenton-8</t>
  </si>
  <si>
    <t>CFenton-5</t>
  </si>
  <si>
    <t>CFenton-31</t>
  </si>
  <si>
    <t>CHaddlesey-4</t>
  </si>
  <si>
    <t>Cstubbs-1</t>
  </si>
  <si>
    <t>Drax-5</t>
  </si>
  <si>
    <t>Eggborough-29</t>
  </si>
  <si>
    <t>Eggborough-33</t>
  </si>
  <si>
    <t>Eggborough-34</t>
  </si>
  <si>
    <t>Escrick-3</t>
  </si>
  <si>
    <t>Fairburn-17</t>
  </si>
  <si>
    <t>Hambleton-6</t>
  </si>
  <si>
    <t>Hambleton-19</t>
  </si>
  <si>
    <t>Hemingbrough-35</t>
  </si>
  <si>
    <t>Hemingbrough-10</t>
  </si>
  <si>
    <t>Hemingbrough-20</t>
  </si>
  <si>
    <t>Hemingbrough-36</t>
  </si>
  <si>
    <t>Hensall-21</t>
  </si>
  <si>
    <t>Hensall-24</t>
  </si>
  <si>
    <t>Hillam-17</t>
  </si>
  <si>
    <t>Hillam-18</t>
  </si>
  <si>
    <t>Kellington-3</t>
  </si>
  <si>
    <t>Kellington-5</t>
  </si>
  <si>
    <t>Kellington-9</t>
  </si>
  <si>
    <t>Kellington-10</t>
  </si>
  <si>
    <t>Kellington-11</t>
  </si>
  <si>
    <t>Kellington-12</t>
  </si>
  <si>
    <t>Ksmeaton-9</t>
  </si>
  <si>
    <t>LSmeaton-5</t>
  </si>
  <si>
    <t>LSmeaton-6</t>
  </si>
  <si>
    <t>LSmeaton-7</t>
  </si>
  <si>
    <t>Mfryston-18</t>
  </si>
  <si>
    <t>Mfryston-19</t>
  </si>
  <si>
    <t>Nduffield-9</t>
  </si>
  <si>
    <t>NDuffield-11</t>
  </si>
  <si>
    <t>Newland-2</t>
  </si>
  <si>
    <t>Riccall-10</t>
  </si>
  <si>
    <t>Riccall-8</t>
  </si>
  <si>
    <t>Riccall-11</t>
  </si>
  <si>
    <t>SDuffield-5</t>
  </si>
  <si>
    <t>SDuffield-6</t>
  </si>
  <si>
    <t>Selby-70</t>
  </si>
  <si>
    <t>Selby-47</t>
  </si>
  <si>
    <t>Selby-80</t>
  </si>
  <si>
    <t>Selby-20</t>
  </si>
  <si>
    <t>Selby-1</t>
  </si>
  <si>
    <t>Selby-8</t>
  </si>
  <si>
    <t>Selby-81</t>
  </si>
  <si>
    <t>Selby-82</t>
  </si>
  <si>
    <t>Selby-83</t>
  </si>
  <si>
    <t>Selby-84</t>
  </si>
  <si>
    <t>Selby-11</t>
  </si>
  <si>
    <t>Sherburn-57</t>
  </si>
  <si>
    <t>Sherburn-58</t>
  </si>
  <si>
    <t>Sherburn-59</t>
  </si>
  <si>
    <t>Tadcaster-4</t>
  </si>
  <si>
    <t>Tadcaster-26</t>
  </si>
  <si>
    <t>Thorganby-1</t>
  </si>
  <si>
    <t>Thorganby-2</t>
  </si>
  <si>
    <t>ThorpeW-22</t>
  </si>
  <si>
    <t>ThorpeW-16</t>
  </si>
  <si>
    <t>Whaddlesey-3</t>
  </si>
  <si>
    <t>Whitley-21</t>
  </si>
  <si>
    <t>Whitley-22</t>
  </si>
  <si>
    <t>Whitley-23</t>
  </si>
  <si>
    <t>Wistow-2</t>
  </si>
  <si>
    <t>Wistow-25</t>
  </si>
  <si>
    <t>Wistow-26</t>
  </si>
  <si>
    <t>Wistow-27</t>
  </si>
  <si>
    <t>Wistow-28</t>
  </si>
  <si>
    <t>Womerley-1</t>
  </si>
  <si>
    <t>NDuffield-8</t>
  </si>
  <si>
    <t>FZ3 - 80%, FZ2 - 20%</t>
  </si>
  <si>
    <t>Ulleskelf-6</t>
  </si>
  <si>
    <t>Deliverable SHLAA Site</t>
  </si>
  <si>
    <t>RAF barracks.</t>
  </si>
  <si>
    <t>Possible ground contamination will need investigating and decontamination works may need to be carried out. Flood risk mitigation measures may be necessary.</t>
  </si>
  <si>
    <t>Site has pending consideration application</t>
  </si>
  <si>
    <t>There is an application pending consideration on the site (2019/0325/FULM). Possible flood mitigation measures may add to costs.</t>
  </si>
  <si>
    <t>2019/0325/FULM</t>
  </si>
  <si>
    <t>2019/0941/FULM</t>
  </si>
  <si>
    <t>Derelict Site</t>
  </si>
  <si>
    <t>There is an application pending consideration on the site (2019/0941/FULM). Possible flood mitigation measures may add to costs.</t>
  </si>
  <si>
    <t>Possible ground contamination on the majority of site  from the former airfield. Whole or part of site is in FZ2 or Higher</t>
  </si>
  <si>
    <t>Possible Ground Contamination from former Council Offices demolition. Whole or part of site is in FZ2 or Higher</t>
  </si>
  <si>
    <t>Bilbrough-10</t>
  </si>
  <si>
    <t>Whitley-1</t>
  </si>
  <si>
    <t>Land to rear of Redhill House, Bilbrough, York, YO23 3PJ</t>
  </si>
  <si>
    <t>Ashcroft, Templar Close, Whitley</t>
  </si>
  <si>
    <t>Residential Garden Land</t>
  </si>
  <si>
    <t>Road to the East, Residential North and South, and Agricultural to the West</t>
  </si>
  <si>
    <t>Road to the West, Residential North and South, and Agricultural to the East.</t>
  </si>
  <si>
    <t>Eggborough-19</t>
  </si>
  <si>
    <t>Camblesforth-12</t>
  </si>
  <si>
    <t>Osgodby-10</t>
  </si>
  <si>
    <t>Mainly Agricultural with a couple of dwellings to the West and also farm buildings.</t>
  </si>
  <si>
    <t>Major constraints exist - multiple powerlines run through the site. Development is located on land that is highly likely to be contaminated and it is not known whether it can be remediated. Site within 800m of WWTW</t>
  </si>
  <si>
    <t>Development is located on land that is highly likely to be contaminated and it is not known whether it can be remediated. Site within 800m of WWTW</t>
  </si>
  <si>
    <t>No known constraints - minor powerline on site. Development is located on land that is highly likely to be contaminated and it is not known whether it can be remediated. Site within 800m of WWTW</t>
  </si>
  <si>
    <t>Scrub old former industrial &amp; farm buildings</t>
  </si>
  <si>
    <t>Development is located on land that is highly likely to be contaminated and it is not known whether it can be remediated</t>
  </si>
  <si>
    <t>A19 to the East/ Farm buildings to the North. A minor road to the west of the site with agricultural surrounding the rest of the site. Residential dwelling adjacent to the south east corner of the site.</t>
  </si>
  <si>
    <t>Development is adjacent to a site that is highly likely to be contaminated and it is not known whether it can be remediated</t>
  </si>
  <si>
    <t>Residential to the north and north west with agricultural land surrounding the majority of the rest of site apart form a small road to the west.</t>
  </si>
  <si>
    <t>Residential to the west of the site, and a road abutting the North of the site. The remaining surrounding land is agricultural.</t>
  </si>
  <si>
    <t>No known constraints. Telephone lines, but nothing significant. Access can be achieved through third party land but an agreement is not in place.. Development is located on land that is highly likely to be contaminated and it is not known whether it can be remediated. Site within 800m of WWTW</t>
  </si>
  <si>
    <t>Site must be developed according to national grid guidelines. Site is located in the SCG which cannot be mitigated against. Flood risk mitigation measures may be necessary. Site will need to have regard to any WWTW regulations.</t>
  </si>
  <si>
    <t>Site owned by developer Hallam Land Management. No viability assessment undertaken. Telephone lines needing to be moved may add to costs.</t>
  </si>
  <si>
    <t>major constraints exist - south of site within 380m outer buffer of Asselby to Pannal Gas pipeline. Development is located on land that is highly likely to be contaminated and it is not known whether it can be remediated</t>
  </si>
  <si>
    <t>major constraints exist - west of site crosses Asselby to Pannal gas pipeline and south-west of site within 290m middle buffer and 380m outer buffer of Asselby to Pannal Gas pipeline. Development is located on land that is highly likely to be contaminated and it is not known whether it can be remediated. Site within 800m of WWTW</t>
  </si>
  <si>
    <t xml:space="preserve">Road to the North, With Agricultural to the West and South. Residential also partially to South and residential in the East. </t>
  </si>
  <si>
    <t>Minor road to the north and west of the site. Residential to the east. To the west, north and south of the site is agricultural land.</t>
  </si>
  <si>
    <t>Engagement with site promoters has shown no viability issues. Possible flood mitigation measures may add to costs. HS2 safeguarding area on part of site might reduce the developable area of the site.</t>
  </si>
  <si>
    <t>Major constraints which are difficult to mitigate - site is impacted by proposed HS2 route. Development is adjacent to a site that is highly likely to be contaminated and it is not known whether it can be remediated</t>
  </si>
  <si>
    <t>Major constraints exist - part of the site is impacted by proposed HS2 route. Development is located on land that is highly likely to be contaminated and it is not known whether it can be remediated</t>
  </si>
  <si>
    <t xml:space="preserve">The site has not been marketed but received interest from multiple local developers when a previous application/appeal was submitted.  However, it would most likely be developed by the family and/or promoted as self build plots as per the land to the west of Hall Farm. Local people looking for self-build plots have also previously expressed an interest in purchasing plots on this site. No viability assessment undertaken. Possible flood mitigation measures may add to costs. </t>
  </si>
  <si>
    <t>Building company and office, yard and also paddock and ménage. 25% made up of buildings x three, 75% open land.</t>
  </si>
  <si>
    <t>Major constraints exist - site is impacted by adjacent proposed HS2 route. Development is located on land that is highly likely to be contaminated and it is not known whether it can be remediated</t>
  </si>
  <si>
    <t>Residential to the East / South. Agricultural to the North. Lane/ residential to the West.</t>
  </si>
  <si>
    <t>Agricultural land to south. A19 to the west. Open land/ playing fields to the north and residential and school to the East.</t>
  </si>
  <si>
    <t>Wider non domesticated garden land</t>
  </si>
  <si>
    <t>The site is under option to Banks Property.  High level viability assessments have been undertaken, along with market testing. Part of site within groundwater protection zone. Powerlines needing to be moved may add to costs. SW corner of site contains a cemetery.</t>
  </si>
  <si>
    <t>Development is adjacent to a site that is highly likely to be contaminated and it is not known whether it can be remediated. Site within 800m of WWTW</t>
  </si>
  <si>
    <t>Site within Groundwater Protection Zone 3. Development is adjacent to a site that is highly likely to be contaminated and it is not known whether it can be remediated</t>
  </si>
  <si>
    <t>Currently being used to construct a foodbank</t>
  </si>
  <si>
    <t>Access can be achieved through third party land but an agreement is not in place. Site within Groundwater Protection Zone 3. Development is located on land that is highly likely to be contaminated and it is not known whether it can be remediated. Site within 800m of WWTW</t>
  </si>
  <si>
    <t>Site within Groundwater Protection Zone 3. Development is located on land that is highly likely to be contaminated and it is not known whether it can be remediated. Site within 800m of WWTW</t>
  </si>
  <si>
    <t xml:space="preserve">Residential to the south and east of the site. Open land to the north and minor road the west of the site. </t>
  </si>
  <si>
    <t>No known constraints - minor electricity pole on site. Development is located on land that is highly likely to be contaminated and it is not known whether it can be remediated. Site within 800m of WWTW</t>
  </si>
  <si>
    <t>Residential to the east. Agricultural surrounding the remainder of the site.</t>
  </si>
  <si>
    <t>Farm buildings/ residential to the west and south west of site. Agricultural land surrounds the remainder of the site.</t>
  </si>
  <si>
    <t>Site is subject to an Agricultural Holdings Act Lifetime Tenancy. Approximately 12.5 years remaining on term (figure from Parry's Valuation &amp; Conversion Tables). Part resumption clause within agreement to reclaim 25% of holding in any one year once planning</t>
  </si>
  <si>
    <t>major constraints exist -  western part of site crosses Cawood to Susworth Trent West gas pipeline and western half of site within inner 80m, middle 250m and outer 280m buffer zones. Development is located on land that is highly likely to be contaminated and it is not known whether it can be remediated</t>
  </si>
  <si>
    <t>Residential to the East of the Site. Agricultural to the East. Open Land/ Residential to the North. Minor road to North and South of the site.</t>
  </si>
  <si>
    <t>Subject to an Agricultural Holdings Act 1988 retirement tenancy without succession rights. Right to resume possession of 25% of the land following the grant of planning consent.</t>
  </si>
  <si>
    <t>Industrial Chemicals Ltd currently operate the site. The chemical works site remains in active use and will continue to be in active use until such time as it is required to be relocated to enable residential development to come forward on the site.  An ap</t>
  </si>
  <si>
    <t xml:space="preserve">Mainly surrounded by agricultural fields/ open land. There is a road to the north west of the site and also residential to the south of the site. </t>
  </si>
  <si>
    <t xml:space="preserve">Road to the north of the site. With open land/ agricultural surrounding the remainder of the site. </t>
  </si>
  <si>
    <t>Site is located adjacent to the Western extent of the Thorganby conservation area. Thorganby House is located South East and is a Grade II listed building.</t>
  </si>
  <si>
    <t>Road to the north and residential/ farm buildings to the south. The remainder of land surrounding is agricultural land.</t>
  </si>
  <si>
    <t>Development impacts on a heritage asset and mitigation measures are necessary. South East  and southern boundary of the site includes World War II airfield defences which are Scheduled Ancient Monuments.</t>
  </si>
  <si>
    <t>major constraints exist - north of site within buffer of 270m middle zone and within buffer of 280m outer zone of Pannal to Cawood Gas pipeline. Development is located on land that is highly likely to be contaminated and it is not known whether it can be remediated. Site within 800m of WWTW</t>
  </si>
  <si>
    <t>Major constraint exists - within outer 280m buffer of Pannal to Cawood Gas Pipeline. Development is adjacent to a site that is highly likely to be contaminated and it is not known whether it can be remediated</t>
  </si>
  <si>
    <t>No known constraints - telephone line across site. Development is located on land that is highly likely to be contaminated and it is not known whether it can be remediated</t>
  </si>
  <si>
    <t>Road to the north the remainder of land is surrounded by agricultural.</t>
  </si>
  <si>
    <t>Site promoted by agent on behalf of landowner and is assumed as viable. Possible Flood mitigation may add to costs. Site abuts Manor Field House which is a Grade II listed residential property on Selby Rd. Impact can be mitigated at this stage subject to detailed master planning of the site.</t>
  </si>
  <si>
    <t xml:space="preserve">Agricultural land/Agricultural buildings/Dwelling house </t>
  </si>
  <si>
    <t>Residential/ railway line/ Derelict Site/ Supermarket.</t>
  </si>
  <si>
    <t>Bilbrough-11</t>
  </si>
  <si>
    <t>Land to the west of Redhill Field Lane</t>
  </si>
  <si>
    <t xml:space="preserve">Change to expiry date because of COVID-19 </t>
  </si>
  <si>
    <t>Residential property and agricultural field</t>
  </si>
  <si>
    <t>CFenton-32</t>
  </si>
  <si>
    <t>Agricultural to the North. Agricultural to West. Agricultural to East. Residential South-East. Agricultural to the South</t>
  </si>
  <si>
    <t>2018/1031/FUL</t>
  </si>
  <si>
    <t>2019/0736/FUL</t>
  </si>
  <si>
    <t>2019/0405/FUL</t>
  </si>
  <si>
    <t xml:space="preserve">2018/0050/FUL </t>
  </si>
  <si>
    <t>30 Fox Lane, Thorpe Willoughby, Selby, North Yorkshire, YO8 9NA</t>
  </si>
  <si>
    <t>0-5years</t>
  </si>
  <si>
    <t>Brighthouse, 20 Market Cross, Selby, YO8 4JS</t>
  </si>
  <si>
    <t>Employment</t>
  </si>
  <si>
    <t>Santander, 25 Market Cross, Selby, YO8 4JS</t>
  </si>
  <si>
    <t>Selby-85</t>
  </si>
  <si>
    <t>Selby-86</t>
  </si>
  <si>
    <t>ThorpeW-23</t>
  </si>
  <si>
    <t xml:space="preserve">Hensall Primary School Masters House is a Grade II listed building located south of the site. Also located south is Grade II* the Red House and Grade II* Church of St Paul. The nearby listed buildings were not identified to be a development constraint when previous planning applications were considered and recommended for approval for smaller residential development and for a larger scheme, the subject of a planning application in 2016/17. </t>
  </si>
  <si>
    <t>Interest in site previously from a Registered Provider for affordable housing but the owner / agent have confirmed the site is also economically viable for market housing and has had approaches from small to medium size housebuilders to deliver a good choice and mix of house types.</t>
  </si>
  <si>
    <t>2018/0679/OUT</t>
  </si>
  <si>
    <t>Road to the south, Residential to the East and West and Open Land to the North</t>
  </si>
  <si>
    <t>Tindalls Farm, 
Sand Lane</t>
  </si>
  <si>
    <t>Osgodby-14</t>
  </si>
  <si>
    <t>2018/1362/OUT</t>
  </si>
  <si>
    <t>2019/1158/FUL</t>
  </si>
  <si>
    <t>2017/0080/OUT</t>
  </si>
  <si>
    <t>2018/0970/FUL</t>
  </si>
  <si>
    <t>2017/1156/FUL</t>
  </si>
  <si>
    <t>2018/1166/FUL</t>
  </si>
  <si>
    <t>2016/0994/FUL</t>
  </si>
  <si>
    <t>West View Garage, Barlby Road, Barlby, Selby, North Yorkshire, YO8 5BG</t>
  </si>
  <si>
    <t>Barn Rear Of Meadow Croft, 
Sweeming Lane, 
Little Fenton, 
Leeds, 
North Yorkshire</t>
  </si>
  <si>
    <t>111A High Street, 
South Milford, 
Leeds, 
West Yorkshire, 
LS25 5AQ</t>
  </si>
  <si>
    <t>Sunnyside Farm, 
Fir Tree Lane, 
Thorpe Willoughby, 
Selby, 
North Yorkshire
, YO8 9PG</t>
  </si>
  <si>
    <t>Plot Opposite Number 24E, 
Park Lane
, Barlow, 
Selby, North Yorkshire</t>
  </si>
  <si>
    <t>Turnham Lane, Cliffe</t>
  </si>
  <si>
    <t>Land Off Highfield Villas, Sherburn In Elmet, North Yorkshire</t>
  </si>
  <si>
    <t>Barlby-30</t>
  </si>
  <si>
    <t>Sherburn-60</t>
  </si>
  <si>
    <t>Cliffe-25</t>
  </si>
  <si>
    <t xml:space="preserve">Barlow-10
</t>
  </si>
  <si>
    <t>ThorpeW-24</t>
  </si>
  <si>
    <t>Smilford-39</t>
  </si>
  <si>
    <t>LFenton-3</t>
  </si>
  <si>
    <t>Residential to west and North, road to the South.</t>
  </si>
  <si>
    <t xml:space="preserve">Open Land </t>
  </si>
  <si>
    <t>Residential to North, Play park to the East and South Road/ Residential to the West</t>
  </si>
  <si>
    <t>FZ3 - 45% (Benefitting from defences), FZ2 - 5%, FZ1 -50%</t>
  </si>
  <si>
    <t>Residential to the East, West and South. Railway line to the North</t>
  </si>
  <si>
    <t>FZ3 - 2.5%, FZ2 - 2.5%, FZ1 - 90%</t>
  </si>
  <si>
    <t>Residential to the East, West and South. Open land/ road to the North</t>
  </si>
  <si>
    <t>Farm Buildings</t>
  </si>
  <si>
    <t>Residential to South, Open land to the West, Minor road to the North and East.</t>
  </si>
  <si>
    <t>Residential to west/South. Agricultural to North/East</t>
  </si>
  <si>
    <t>Eggborough-3</t>
  </si>
  <si>
    <t>Gross Area (Ha)</t>
  </si>
  <si>
    <t>Net Developable area (Ha)</t>
  </si>
  <si>
    <r>
      <t>No previous unimplemented residential permissions/</t>
    </r>
    <r>
      <rPr>
        <b/>
        <sz val="10"/>
        <color rgb="FFFF0000"/>
        <rFont val="Arial"/>
        <family val="2"/>
      </rPr>
      <t xml:space="preserve"> Site is owned by a sole landowner</t>
    </r>
    <r>
      <rPr>
        <sz val="10"/>
        <color theme="1"/>
        <rFont val="Arial"/>
        <family val="2"/>
      </rPr>
      <t>/No impact on availability from existing land use</t>
    </r>
  </si>
  <si>
    <r>
      <t xml:space="preserve">The site is under option to Hallam Land Management who have confirmed they have been approached by housebuilders.  The site has been identified as viable as part of the option assessment. </t>
    </r>
    <r>
      <rPr>
        <b/>
        <sz val="10"/>
        <color rgb="FFFF0000"/>
        <rFont val="Arial"/>
        <family val="2"/>
      </rPr>
      <t xml:space="preserve">The gas pipeline will not impact upon viability as it is only the outer zone which crosses the north eastern tip of the site and housing is an acceptable use within outer zones. </t>
    </r>
  </si>
  <si>
    <t>Kellington-13</t>
  </si>
  <si>
    <t>Hensall-25</t>
  </si>
  <si>
    <t>Overall Deliverability</t>
  </si>
  <si>
    <t>Smilford</t>
  </si>
  <si>
    <t>Bsalmon</t>
  </si>
  <si>
    <t>Sduffield</t>
  </si>
  <si>
    <t>Hcourtney</t>
  </si>
  <si>
    <t>Land to rear of Morello Garth, Park Lane, Barlow</t>
  </si>
  <si>
    <t>Land East of Mill Lane, Barlow</t>
  </si>
  <si>
    <t>Field adjacent to entrance to Biggin Lodge Farm on Oxmoor Lane, Biggin</t>
  </si>
  <si>
    <t>Field to left of entrance to Biggin Lodge Farm on Oxmoor Lane, Biggin</t>
  </si>
  <si>
    <t>Field to right of entrance to Biggin Lodge Farm on Oxmoor Lane, Biggin</t>
  </si>
  <si>
    <t>Land south of Sycamore Farm, Biggin</t>
  </si>
  <si>
    <t>Land north of Sycamore Farm, Biggin</t>
  </si>
  <si>
    <t>Land to the east of North House, Bolton Percy</t>
  </si>
  <si>
    <t>Land to the west of North House, Bolton Percy</t>
  </si>
  <si>
    <t>Land North of School Lane, Bolton Percy</t>
  </si>
  <si>
    <t>Land at Brotherton Quarry</t>
  </si>
  <si>
    <t>Land to the east of Ledgate Lane, Burton Salmon</t>
  </si>
  <si>
    <t>Land at Johns Drive south of New Lane</t>
  </si>
  <si>
    <t>Land at Drive End east of A162</t>
  </si>
  <si>
    <t>Land at Poole off New Lane</t>
  </si>
  <si>
    <t>Land North of Byram Park Road A</t>
  </si>
  <si>
    <t>Land North of Byram Park Road B</t>
  </si>
  <si>
    <t>Land South of Byram Park Road</t>
  </si>
  <si>
    <t>Land at Stack Yard Field</t>
  </si>
  <si>
    <t>Land at Barrel Field</t>
  </si>
  <si>
    <t>Land at Cliffe Cottages Field</t>
  </si>
  <si>
    <t>Land at Green Lane Farm</t>
  </si>
  <si>
    <t>Land to the south of Station Lane, Cliffe and north of the A63</t>
  </si>
  <si>
    <t>Land to the south of Turnham Lane, Cliffe</t>
  </si>
  <si>
    <t>Land to the north of the A63, Cliffe</t>
  </si>
  <si>
    <t>Land at Four Acres, South Duffield Road, Cliffe Common, Cliffe, Selby, North Yorkshire</t>
  </si>
  <si>
    <t>Land to the north of the A63, Cliffe, adjacent to Chantry House</t>
  </si>
  <si>
    <t>Land to the north of the A63, Cliffe, adjacent to Garth House, Hemingbrough</t>
  </si>
  <si>
    <t>Chapel Field, Cliffe</t>
  </si>
  <si>
    <t>Land off Ings Road, Cliffe</t>
  </si>
  <si>
    <t>Land off York Road, Cliffe Common</t>
  </si>
  <si>
    <t>Land to rear of Renarta, Rawfield Lane, Fairburn</t>
  </si>
  <si>
    <t>Land North of Main Street, Colton</t>
  </si>
  <si>
    <t>Land at Royal Oak, Hirst Courtney</t>
  </si>
  <si>
    <t>Land at Chantry Field, Hemingbrough</t>
  </si>
  <si>
    <t>Land South of Station Road, Hensall</t>
  </si>
  <si>
    <t>Land north of Ashleigh, Hensall</t>
  </si>
  <si>
    <t>Land West of Ings Lane, Hensall</t>
  </si>
  <si>
    <t>Land south of Old Vicarage Lane, Hillam</t>
  </si>
  <si>
    <t>Cherry Trees, Main Street</t>
  </si>
  <si>
    <t>Land opposite Orchard House, Moor End, Kelfield</t>
  </si>
  <si>
    <t>Land at site directly north of Barlby and Osgodby Methodist Church</t>
  </si>
  <si>
    <t>Orchard House, South Duffield</t>
  </si>
  <si>
    <t>Rigid Group Ltd, Denison Road, Selby</t>
  </si>
  <si>
    <t>Land at the Back of No.44 Garden Lane, Sherburn in Elmet</t>
  </si>
  <si>
    <t>Land east of Low Street</t>
  </si>
  <si>
    <t>Land at Ellarfield Lane, Sherburn In Elmet</t>
  </si>
  <si>
    <t>Land West of Tadcaster Road, Sherburn In Elmet</t>
  </si>
  <si>
    <t>Land North of Leeds Road, Sherburn In Elmet</t>
  </si>
  <si>
    <t>Land South of Leeds Road, Sherburn In Elmet</t>
  </si>
  <si>
    <t>Land to west of Nos. 8 to 36 (even) Garden Lane, Sherburn in Elmet</t>
  </si>
  <si>
    <t>Land to the south of China Palace, London Road, South Milford</t>
  </si>
  <si>
    <t>Land South of Legion Street, South Milford</t>
  </si>
  <si>
    <t>Land north of Lund Syke Lane, South Milford</t>
  </si>
  <si>
    <t>Land south of Mill Lane, South Milford</t>
  </si>
  <si>
    <t>Land to the south of Cawood Road, Escrick.</t>
  </si>
  <si>
    <t>Yard to the rear of Pasture Cottage</t>
  </si>
  <si>
    <t>Land at Thorganby Gale (1)</t>
  </si>
  <si>
    <t>Land at Thorganby Gale (2)</t>
  </si>
  <si>
    <t>Land East of Bell Lane, Ulleskelf</t>
  </si>
  <si>
    <t>Land off Bell Lane, Ulleskelf</t>
  </si>
  <si>
    <t>Land at Hall Garth, Ulleskelf</t>
  </si>
  <si>
    <t>Site at Tunstall Healthcare</t>
  </si>
  <si>
    <t>Land east of Blackthorn Close, Whitley</t>
  </si>
  <si>
    <t>Land at Whitley Bridge</t>
  </si>
  <si>
    <t>Land adjacent to Roselyn, Selby Road, Wistow, YO8 3UT</t>
  </si>
  <si>
    <t>Land to the north of A63 (Monk Fryston Bypass)</t>
  </si>
  <si>
    <t>Brickyard Field; land to the north of the A63 at Hemingbrough</t>
  </si>
  <si>
    <t>Land at South Duffield Road, Osgodby</t>
  </si>
  <si>
    <t>Land South and West of Sherburn</t>
  </si>
  <si>
    <t>Agricultural/ tea room car park</t>
  </si>
  <si>
    <t>Residential/ leisure</t>
  </si>
  <si>
    <t>Site currently an active Quarry, To be close by 2025.</t>
  </si>
  <si>
    <t>Agricultural/ Caravan Storage</t>
  </si>
  <si>
    <t>Mineral Use</t>
  </si>
  <si>
    <t>Agricultural/ Mineral use</t>
  </si>
  <si>
    <t>Scrub and rough grasses</t>
  </si>
  <si>
    <t>Grassland with outbuildings</t>
  </si>
  <si>
    <t>Agricultural and Eastern part of site is a Registered greyhound exercise paddock and breeding centre.</t>
  </si>
  <si>
    <t>Overgrown Orchard</t>
  </si>
  <si>
    <t>Residential parking on access and minor horticulture.</t>
  </si>
  <si>
    <t>Extant planning permission for partially constructed 60 bed hotel</t>
  </si>
  <si>
    <t>Agricultural/ farm houses</t>
  </si>
  <si>
    <t xml:space="preserve">The site is currently used as a Haulage Yard </t>
  </si>
  <si>
    <t xml:space="preserve">Residential/ Agricultural </t>
  </si>
  <si>
    <t>Residential/ Farm Buildings</t>
  </si>
  <si>
    <t>Agricultural/ Open land</t>
  </si>
  <si>
    <t>Agricultural land surrounding on all sides.</t>
  </si>
  <si>
    <t>Residential to south west corner, road to the north and east. Residential to the west and south.</t>
  </si>
  <si>
    <t>Residential to the west, Road to the south and east. Agricultural to the north</t>
  </si>
  <si>
    <t>Road to the south and west of the site. Farm buildings to the east of the site and agricultural to the North.</t>
  </si>
  <si>
    <t>Road to the south and east of the site. Farm buildings to the west of the site and agricultural to the North.</t>
  </si>
  <si>
    <t>Forest to the east, agricultural to the north. Road to the south of the site and residential to the west.</t>
  </si>
  <si>
    <t>Residential to the south and south east and north west. Residential to the east and north east and agricultural to the west.</t>
  </si>
  <si>
    <t>Track to the east, road to the north/ west and residential to south west corner and agricultural the remaining areas</t>
  </si>
  <si>
    <t>Residential to the west, agricultural to the north and east and road to the south.</t>
  </si>
  <si>
    <t>Road to the north, open land/ agricultural to the east, agricultural to the south and open/shrubland to the west.</t>
  </si>
  <si>
    <t>Agricultural to the south, Agricultural/open land to the east. Road to the north and residential to the west.</t>
  </si>
  <si>
    <t>Road/ track to the north, residential to the east, Caravan storage to south, Agricultural to the west.</t>
  </si>
  <si>
    <t>Agricultural to the north and east, road to the south and residential to the west.</t>
  </si>
  <si>
    <t>Agricultural to the north, east and west, road to the south.</t>
  </si>
  <si>
    <t>Agricultural to the north, east and west, road and open land to the south.</t>
  </si>
  <si>
    <t>Road to the north and east, agricultural to the south and west.</t>
  </si>
  <si>
    <t>Road to the south, west and north, residential/ agricultural to the east.</t>
  </si>
  <si>
    <t>Road to the north, residential to the east, Agricultural to the south and west.</t>
  </si>
  <si>
    <t>Trainline to the north, residential to the east, road to the south and agricultural to the west.</t>
  </si>
  <si>
    <t>Residential/ track to the north, Open land to the east and south and road to the west.</t>
  </si>
  <si>
    <t>Residential to the south and west. Agricultural to the north and east.</t>
  </si>
  <si>
    <t>Residential/ open land to the west, residential to the south and east and agricultural to the north</t>
  </si>
  <si>
    <t>Agricultural land/ track to the north, employment to the east, residential to the south and Agricultural/ open land to the west.</t>
  </si>
  <si>
    <t>Open land/ residential/ farm/ employment buildings to the north, railway line to the south. Open land to the east and road to the west.</t>
  </si>
  <si>
    <t>Agricultural to the north, east and west. Residential/ open land to the south.</t>
  </si>
  <si>
    <t>Agricultural land to the north, east, south and west.</t>
  </si>
  <si>
    <t>Farm buildings, trees and agricultural to the north, residential to the east and west. Road to the south.</t>
  </si>
  <si>
    <t>Residential/ road to the north, agricultural/ road to the east. Residential to the south and road/ residential to the west.</t>
  </si>
  <si>
    <t>Agricultural to the north, agricultural/ residential/ road to the east and south and road to the west.</t>
  </si>
  <si>
    <t>Residential/ track to the north. Residential/ open land to the east. Open land to the south and residential/ open land to the west.</t>
  </si>
  <si>
    <t>River to the north, employment/ lake/ care home to east. Road/ residential to the south. To the west is a Canal/ flats.</t>
  </si>
  <si>
    <t>Residential to the north and east, agricultural to the south and east.</t>
  </si>
  <si>
    <t>Road to the north, residential permission/ agricultural to the east, residential to the south</t>
  </si>
  <si>
    <t>Road to the east, agricultural to the north and west, Nursery (Garden) to the south.</t>
  </si>
  <si>
    <t>Agricultural to the north, residential/ trees to the east, road to the south and agricultural to the west.</t>
  </si>
  <si>
    <t>residential to the north and east, garden land/open land to the south and open land/residential to the west.</t>
  </si>
  <si>
    <t>Employment to the north and south, road/ trees to the east, track/agricultural to the west.</t>
  </si>
  <si>
    <t>residential to the north, road/ employment to the east, agricultural to the south and west.</t>
  </si>
  <si>
    <t>Residential to the north, road to the east and west. Road/ trees to the south.</t>
  </si>
  <si>
    <t>Road/ farm to the north, road to the east, agricultural to the south, and agricultural/ residential to the west.</t>
  </si>
  <si>
    <t>To the north is open land/ agricultural to the east is residential, to the south is residential/garden land. To the west is open land/ agricultural.</t>
  </si>
  <si>
    <t>to the north is residential, to the east and south is a road and to the west is agricultural/open land.</t>
  </si>
  <si>
    <t>To the north and south is residential to the east is a road and to the west is agricultural/ open land.</t>
  </si>
  <si>
    <t>To the north is residential to the east is employment to the south and west is a road.</t>
  </si>
  <si>
    <t>To the north, east and south is a road, to the west is residential/ open land/ road.</t>
  </si>
  <si>
    <t>To the north is open land/ agricultural, to the east is residential/ road, to the south is a road and to the west is a railway line.</t>
  </si>
  <si>
    <t>To the north is open land to the east is open land to south and west is residential.</t>
  </si>
  <si>
    <t>To the north, east and south is residential to the south is also a track. To the west is residential land.</t>
  </si>
  <si>
    <t>To the north is residential, to the east is residential/ road to the south is residential, and to the west is agricultural.</t>
  </si>
  <si>
    <t>To the north is a road and to the south is the A63, to the east is agricultural and to the west is agricultural/ farm buildings.</t>
  </si>
  <si>
    <t xml:space="preserve">Small road to the North, Residential to the East. Agricultural to the South and West </t>
  </si>
  <si>
    <t>Buildings on Site</t>
  </si>
  <si>
    <t>Land to the south of Riccall Airfield employment site</t>
  </si>
  <si>
    <t>Predominantly agricultural surrounding however there is a road to south and employment land to the north.</t>
  </si>
  <si>
    <t>Scattered residential to south and part in west. Road also to west with agricultural to the east.</t>
  </si>
  <si>
    <t>Surrounded by agricultural apart from road to east.</t>
  </si>
  <si>
    <t>Employment to north east and farm buildings to south east. Road to the west with agricultural surrounding the remainder of land.</t>
  </si>
  <si>
    <t>Farm buildings to east. Road to the west with agricultural surrounding the remainder of land.</t>
  </si>
  <si>
    <t>Primarily agricultural uses surrounding the site. Road to the east and Employment to the north west and residential to the  south west.</t>
  </si>
  <si>
    <t>Road to the north. Track to the west, Residential to the east and agricultural to the south.</t>
  </si>
  <si>
    <t>Track to the west, residential partly to the north along with trees. Farm buildings/ residential to the south and east. Trees/ woodland to the south.</t>
  </si>
  <si>
    <t>Residential/ road to the south of the site. Agricultural to the north and east. Trees to the western portion of the site.</t>
  </si>
  <si>
    <t>Road to the north, residential to the west, agricultural to the east and woodland/ trees to the south.</t>
  </si>
  <si>
    <t>Woodland/trees to the north, agricultural to the east, road to the south and residential to the west.</t>
  </si>
  <si>
    <t>Road to the north, agricultural to the east, south and west.</t>
  </si>
  <si>
    <t>Agricultural to the north, employment/ agricultural/ road to the east, road to the south trees to the west.</t>
  </si>
  <si>
    <t>Track to the south west, agricultural land surrounds the remainder of land.</t>
  </si>
  <si>
    <t>Open land to the north, residential to the east and west and road to the south.</t>
  </si>
  <si>
    <t>Road to the north, school to the east, agricultural/ open land to the south and west.</t>
  </si>
  <si>
    <t>Open land to the north, residential to the east, Nurseries (Garden) to the south and Agricultural to the west.</t>
  </si>
  <si>
    <t>Road/ open land to the north, open land/agricultural/employment to the east, employment/agricultural to the south and agricultural/open land and trees to the west.</t>
  </si>
  <si>
    <t>To the north of the two parcels is a road to the east of the easterly parcel is  the A19 and to the east of westerly parcel is trees. To the west of the easterly parcel is trees and to the west of westerly parcel is agricultural/ farm buildings to the south of the sites is agricultural/ farm buildings.</t>
  </si>
  <si>
    <t>To the north is open land/ employment to the east is a school/ residential/ church, to the south is employment/agricultural, and to the west is agricultural.</t>
  </si>
  <si>
    <t>Private Amenity use and occasional use for children's sports training
sessions.</t>
  </si>
  <si>
    <t>to the north and west is agricultural, and to the south and east is residential.</t>
  </si>
  <si>
    <t>FZ3 - 4%, FZ2  - 1%, FZ1 - 95%</t>
  </si>
  <si>
    <t>FZ3 - 98% (Benefitting from defences), FZ2 - 2%</t>
  </si>
  <si>
    <t>FZ3 - 25% (Benefitting from defences), FZ2 - 5%, FZ1 - 70%.</t>
  </si>
  <si>
    <t>FZ3 - 50% (Benefitting from defences), FZ2 - 40%, FZ1 - 10%.</t>
  </si>
  <si>
    <t>FZ3 - 25% (Benefitting from defences), FZ2 - 70%, FZ1 - 5%.</t>
  </si>
  <si>
    <t>FZ3 - 20% (Benefitting from defences), FZ2 - 75%, FZ1 - 5%.</t>
  </si>
  <si>
    <t>FZ3 - 15%, FZ2 - 85%.</t>
  </si>
  <si>
    <t>FZ3 - 80%, FZ2 - 10%, FZ1 - 10%.</t>
  </si>
  <si>
    <t>FZ2 - 2%, FZ1 - 98%</t>
  </si>
  <si>
    <t>FZ3 - 60% (Benefitting from defences), FZ2 - 5%, FZ1 - 35%.</t>
  </si>
  <si>
    <t>FZ3 - 75% (Benefitting from defences), FZ2 - 10%, FZ1 - 15%.</t>
  </si>
  <si>
    <t>FZ3 - 80% (Benefitting from defences), FZ1 - 20%.</t>
  </si>
  <si>
    <t>FZ3 - 30% (Benefitting from defences), FZ2 - 10%, FZ1 - 60%.</t>
  </si>
  <si>
    <t>FZ3 - 20% (Benefitting from defences/ 30% is also Flood Storage Area), FZ2 - 10%, FZ1 - 70%.</t>
  </si>
  <si>
    <t>FZ2 - 75%, FZ1 - 25%</t>
  </si>
  <si>
    <t>FZ3 - 100% (95% Benefitting from defences)</t>
  </si>
  <si>
    <t>FZ3 - 7.5%, FZ2 - 2.5%, FZ1 - 100%</t>
  </si>
  <si>
    <t>FZ3 - 2.5%, FZ2  - 7.5%, FZ1 - 90%</t>
  </si>
  <si>
    <t>FZ2 - 2.5%, FZ1 - 97.5%</t>
  </si>
  <si>
    <t>FZ3 - 2.5%, FZ2- 2.5%, FZ1 - 95%</t>
  </si>
  <si>
    <t>FZ3 - 20% (25% of whole site is also Flood Storage Area), FZ2 - 65%, FZ1 - 15%.</t>
  </si>
  <si>
    <t>FZ3 - 5%, FZ2 - 20%, FZ1 - 75%</t>
  </si>
  <si>
    <t>FZ3 - 60%, FZ2 - 37.5%, FZ1 - 2.5%</t>
  </si>
  <si>
    <t>The parcel to the north has a road to the north residential/ garden land/  open land to the east, Agricultural to the south and open land to the west. The two parcels to the west are completely surrounded by agricultural apart from the southerly parcel to the south has a railway line. The easterly parcel is surrounded by agrocultural to the north, west and south, and to the east there is an A Road.</t>
  </si>
  <si>
    <t>Grade II listed Burton Salmon War memorial adjacent</t>
  </si>
  <si>
    <t>Grade II listed Milestone adjacent to the site.</t>
  </si>
  <si>
    <t>Grade II Listed Building "Ye Olde Sun Inne" to the South West.</t>
  </si>
  <si>
    <t>Grade I listed Camblesforth Hall and Grade II listed Dovecote to the Hall are located immediately East of the site.</t>
  </si>
  <si>
    <t>Site is in the northern setting of Grade I listed Carlton Towers.</t>
  </si>
  <si>
    <t>This site adjoins the Monk Fryston Conservation Area.</t>
  </si>
  <si>
    <t>This site lies 215 metres from the boundary of York prebendary manor moated site. This is a Scheduled Monument. The Manor House is a Grade II* Listed Building and its Pigeoncote a Grade II Listed Building.</t>
  </si>
  <si>
    <t>Grade II Listed "Village Garmhouse" to the South West.</t>
  </si>
  <si>
    <t>Two Grade II listed buildings adjacent to the north west.</t>
  </si>
  <si>
    <t>In the setting of 2 Grade II listed buildings one to east and one to west.</t>
  </si>
  <si>
    <t>In setting of Grade I Listed Church and Grade II listed Church Yard.</t>
  </si>
  <si>
    <t>Site has ancient woodland within boundary and just to north east almost adjacent is Escrick Conservation Area.</t>
  </si>
  <si>
    <t>Adjacent and partially in Thorganby Conservation Area.</t>
  </si>
  <si>
    <t>Within the setting of four Grade II Listed Buildings with Rosedene directly adjacent</t>
  </si>
  <si>
    <t>Within the setting of a Grade II listed building.</t>
  </si>
  <si>
    <t>Site Adjacent to SSI.</t>
  </si>
  <si>
    <t>Land to the north of Holy Family School
&amp; east of Station Road</t>
  </si>
  <si>
    <t>Barlby-31</t>
  </si>
  <si>
    <t xml:space="preserve">Barlow-12
</t>
  </si>
  <si>
    <t>Biggin-2</t>
  </si>
  <si>
    <t>Biggin-3</t>
  </si>
  <si>
    <t>Biggin-4</t>
  </si>
  <si>
    <t>Biggin-5</t>
  </si>
  <si>
    <t>Biggin-6</t>
  </si>
  <si>
    <t>BoltonPercy-4</t>
  </si>
  <si>
    <t>BoltonPercy-5</t>
  </si>
  <si>
    <t>BoltonPercy-6</t>
  </si>
  <si>
    <t>Brotherton-17</t>
  </si>
  <si>
    <t>BSalmon-5</t>
  </si>
  <si>
    <t>BSalmon-6</t>
  </si>
  <si>
    <t>BSalmon-7</t>
  </si>
  <si>
    <t>BSalmon-8</t>
  </si>
  <si>
    <t>Byram-12</t>
  </si>
  <si>
    <t>Byram-13</t>
  </si>
  <si>
    <t>Byram-14</t>
  </si>
  <si>
    <t>Byram-15</t>
  </si>
  <si>
    <t>Byram-16</t>
  </si>
  <si>
    <t>Cliffe-26</t>
  </si>
  <si>
    <t>Cliffe-27</t>
  </si>
  <si>
    <t>Cliffe-28</t>
  </si>
  <si>
    <t>Cliffe-29</t>
  </si>
  <si>
    <t>Cliffe-30</t>
  </si>
  <si>
    <t>Cliffe-31</t>
  </si>
  <si>
    <t>Cliffe-32</t>
  </si>
  <si>
    <t>Cliffe-33</t>
  </si>
  <si>
    <t>Cliffe-34</t>
  </si>
  <si>
    <t>Cliffe-35</t>
  </si>
  <si>
    <t>Cliffe-36</t>
  </si>
  <si>
    <t>Cliffe-37</t>
  </si>
  <si>
    <t>Cliffe-38</t>
  </si>
  <si>
    <t>Cliffe-39</t>
  </si>
  <si>
    <t>Colton-4</t>
  </si>
  <si>
    <t>Fairburn-19</t>
  </si>
  <si>
    <t>Hcourtney-1</t>
  </si>
  <si>
    <t>Hensall-26</t>
  </si>
  <si>
    <t>Hensall-27</t>
  </si>
  <si>
    <t>Hensall-28</t>
  </si>
  <si>
    <t>Hillam-19</t>
  </si>
  <si>
    <t>Kelfield-4</t>
  </si>
  <si>
    <t>Kelfield-5</t>
  </si>
  <si>
    <t>Mfryston-20</t>
  </si>
  <si>
    <t>Osgodby-15</t>
  </si>
  <si>
    <t>Osgodby-16</t>
  </si>
  <si>
    <t>SDuffield-7</t>
  </si>
  <si>
    <t>Selby-87</t>
  </si>
  <si>
    <t>Sherburn-61</t>
  </si>
  <si>
    <t>Sherburn-62</t>
  </si>
  <si>
    <t>Sherburn-63</t>
  </si>
  <si>
    <t>Sherburn-64</t>
  </si>
  <si>
    <t>Sherburn-65</t>
  </si>
  <si>
    <t>Sherburn-66</t>
  </si>
  <si>
    <t>Sherburn-67</t>
  </si>
  <si>
    <t>Sherburn-68</t>
  </si>
  <si>
    <t>Smilford-40</t>
  </si>
  <si>
    <t>Smilford-41</t>
  </si>
  <si>
    <t>Smilford-42</t>
  </si>
  <si>
    <t>Smilford-43</t>
  </si>
  <si>
    <t>Stillingfleet-14</t>
  </si>
  <si>
    <t>Thorganby-7</t>
  </si>
  <si>
    <t>Thorganby-8</t>
  </si>
  <si>
    <t>Thorganby-9</t>
  </si>
  <si>
    <t>Ulleskelf-16</t>
  </si>
  <si>
    <t>Ulleskelf-17</t>
  </si>
  <si>
    <t>Ulleskelf-18</t>
  </si>
  <si>
    <t>Whitley-24</t>
  </si>
  <si>
    <t>Whitley-25</t>
  </si>
  <si>
    <t>Whitley-26</t>
  </si>
  <si>
    <t>Wistow-29</t>
  </si>
  <si>
    <t>Barlow-11</t>
  </si>
  <si>
    <t>Brayton-7</t>
  </si>
  <si>
    <t>Land East of Ness Bank Close, Brayton</t>
  </si>
  <si>
    <t xml:space="preserve">Road to south and west Agricultural/ farmbuildings to the east and agricultural to the north </t>
  </si>
  <si>
    <t>Residential to the south and agricultural, road to the west. Lake/ employment/agricultural to the north and agricultural to the east.</t>
  </si>
  <si>
    <t>FZ3 - 5% (Defended), FZ2 - 20%, FZ1 - 75%</t>
  </si>
  <si>
    <t>Hemingbrough-37</t>
  </si>
  <si>
    <t>Land on south side of A163, either side of High Common Farm</t>
  </si>
  <si>
    <t>Land on west side of Lowmoor Road</t>
  </si>
  <si>
    <t>Land to the South of A163</t>
  </si>
  <si>
    <t>Agricultural to the South, East and West of the Site. A163 to the North</t>
  </si>
  <si>
    <t>Agricultural to the South, North and West of the Site. Minor road to the East of the Site and also Whitemoor Business Park to the North</t>
  </si>
  <si>
    <t>Land to east of Foxhill Lane and north of Brayton Community Centre, Brayton.</t>
  </si>
  <si>
    <t>Minor road to the west, Playing fields to the South. Open land/ agricultural to the Wast and North</t>
  </si>
  <si>
    <t>Cliffe-40</t>
  </si>
  <si>
    <t>Cliffe-41</t>
  </si>
  <si>
    <t>Brayton-28</t>
  </si>
  <si>
    <t>NDuffield-30</t>
  </si>
  <si>
    <t>Ulleskelf-3</t>
  </si>
  <si>
    <t>West Farm, Ulleskelf</t>
  </si>
  <si>
    <t>2016/0403/OUT</t>
  </si>
  <si>
    <t>Agricultural/ Agricultural Farm Buildings</t>
  </si>
  <si>
    <t>Road to the south, residential to the east and north and also agricutural to the north and agricultural to the west.</t>
  </si>
  <si>
    <t>FZ2 - 75%, FZ1 25%</t>
  </si>
  <si>
    <t xml:space="preserve">18 (Delayed due to 2018/0870/REMM needing to be built out first) </t>
  </si>
  <si>
    <t xml:space="preserve">Greenfield </t>
  </si>
  <si>
    <t>Greenfield / Previously Developed Land / Mixed</t>
  </si>
  <si>
    <t>Previously Developed Land</t>
  </si>
  <si>
    <t>Aroebuck-15</t>
  </si>
  <si>
    <t>Aroebuck-16</t>
  </si>
  <si>
    <t>Aroebuck-17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</si>
</sst>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entury Gothic"/>
      <family val="2"/>
    </font>
    <font>
      <sz val="10"/>
      <name val="Arial"/>
      <family val="2"/>
    </font>
    <font>
      <sz val="8"/>
      <name val="Calibri"/>
      <family val="2"/>
      <scheme val="minor"/>
    </font>
    <font>
      <sz val="10"/>
      <color indexed="8"/>
      <name val="Arial"/>
      <family val="2"/>
    </font>
    <font>
      <sz val="10"/>
      <color indexed="8"/>
      <name val="Arial"/>
      <family val="2"/>
    </font>
    <font>
      <b/>
      <sz val="10"/>
      <color indexed="8"/>
      <name val="Arial"/>
      <family val="2"/>
    </font>
    <font>
      <b/>
      <sz val="10"/>
      <name val="Arial"/>
      <family val="2"/>
    </font>
    <font>
      <b/>
      <sz val="10"/>
      <color theme="1"/>
      <name val="Arial"/>
      <family val="2"/>
    </font>
    <font>
      <sz val="10"/>
      <color theme="1"/>
      <name val="Arial"/>
      <family val="2"/>
    </font>
    <font>
      <sz val="10"/>
      <color rgb="FF000000"/>
      <name val="Arial"/>
      <family val="2"/>
    </font>
    <font>
      <b/>
      <sz val="10"/>
      <color rgb="FFFF0000"/>
      <name val="Arial"/>
      <family val="2"/>
    </font>
    <font>
      <sz val="10"/>
      <name val="Calibri"/>
      <family val="2"/>
      <scheme val="minor"/>
    </font>
    <font>
      <sz val="10"/>
      <color indexed="8"/>
      <name val="Calibri"/>
      <family val="2"/>
      <scheme val="minor"/>
    </font>
    <font>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0"/>
      </patternFill>
    </fill>
    <fill>
      <patternFill patternType="solid">
        <fgColor theme="8"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thin">
        <color indexed="22"/>
      </left>
      <right style="thin">
        <color indexed="22"/>
      </right>
      <top style="thin">
        <color indexed="22"/>
      </top>
      <bottom style="thin">
        <color indexed="22"/>
      </bottom>
      <diagonal/>
    </border>
    <border>
      <left style="thin">
        <color rgb="FFBFBFBF"/>
      </left>
      <right style="thin">
        <color rgb="FFBFBFBF"/>
      </right>
      <top style="thin">
        <color rgb="FFBFBFBF"/>
      </top>
      <bottom style="thin">
        <color rgb="FFBFBFBF"/>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thick">
        <color auto="1"/>
      </right>
      <top style="dotted">
        <color theme="0" tint="-0.24994659260841701"/>
      </top>
      <bottom style="dotted">
        <color theme="0" tint="-0.24994659260841701"/>
      </bottom>
      <diagonal/>
    </border>
    <border>
      <left/>
      <right style="thick">
        <color auto="1"/>
      </right>
      <top/>
      <bottom/>
      <diagonal/>
    </border>
    <border>
      <left style="thick">
        <color auto="1"/>
      </left>
      <right style="thick">
        <color auto="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style="thick">
        <color auto="1"/>
      </left>
      <right style="dotted">
        <color theme="0" tint="-0.24994659260841701"/>
      </right>
      <top style="dotted">
        <color theme="0" tint="-0.24994659260841701"/>
      </top>
      <bottom style="dotted">
        <color theme="0" tint="-0.24994659260841701"/>
      </bottom>
      <diagonal/>
    </border>
  </borders>
  <cellStyleXfs count="5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20" fillId="0" borderId="0"/>
    <xf numFmtId="0" fontId="18" fillId="0" borderId="0"/>
    <xf numFmtId="0" fontId="18" fillId="0" borderId="0"/>
    <xf numFmtId="0" fontId="22" fillId="0" borderId="0"/>
    <xf numFmtId="0" fontId="22" fillId="0" borderId="0"/>
    <xf numFmtId="0" fontId="22" fillId="0" borderId="0"/>
    <xf numFmtId="0" fontId="22" fillId="0" borderId="0"/>
    <xf numFmtId="0" fontId="23" fillId="0" borderId="0"/>
  </cellStyleXfs>
  <cellXfs count="149">
    <xf numFmtId="0" fontId="0" fillId="0" borderId="0" xfId="0"/>
    <xf numFmtId="1" fontId="27" fillId="0" borderId="11" xfId="0" applyNumberFormat="1" applyFont="1" applyFill="1" applyBorder="1" applyAlignment="1">
      <alignment horizontal="left" vertical="top" wrapText="1"/>
    </xf>
    <xf numFmtId="2" fontId="27" fillId="0" borderId="11" xfId="0" applyNumberFormat="1" applyFont="1" applyFill="1" applyBorder="1" applyAlignment="1">
      <alignment horizontal="left" vertical="top" wrapText="1"/>
    </xf>
    <xf numFmtId="0" fontId="27" fillId="0" borderId="11" xfId="0" applyFont="1" applyFill="1" applyBorder="1" applyAlignment="1" applyProtection="1">
      <alignment horizontal="left" vertical="top" wrapText="1"/>
      <protection locked="0"/>
    </xf>
    <xf numFmtId="0" fontId="27" fillId="0" borderId="11" xfId="0" applyFont="1" applyFill="1" applyBorder="1" applyAlignment="1">
      <alignment horizontal="left" vertical="top" wrapText="1"/>
    </xf>
    <xf numFmtId="0" fontId="18" fillId="0" borderId="11" xfId="0" applyFont="1" applyFill="1" applyBorder="1" applyAlignment="1">
      <alignment horizontal="left" vertical="top" wrapText="1"/>
    </xf>
    <xf numFmtId="0" fontId="27" fillId="0" borderId="11" xfId="0" applyNumberFormat="1" applyFont="1" applyFill="1" applyBorder="1" applyAlignment="1">
      <alignment horizontal="left" vertical="top" wrapText="1"/>
    </xf>
    <xf numFmtId="1" fontId="22" fillId="0" borderId="11" xfId="46" applyNumberFormat="1" applyFont="1" applyFill="1" applyBorder="1" applyAlignment="1">
      <alignment horizontal="left" vertical="top" wrapText="1"/>
    </xf>
    <xf numFmtId="1" fontId="22" fillId="0" borderId="15" xfId="46" applyNumberFormat="1" applyFont="1" applyFill="1" applyBorder="1" applyAlignment="1">
      <alignment horizontal="left" vertical="top" wrapText="1"/>
    </xf>
    <xf numFmtId="1" fontId="27" fillId="0" borderId="14" xfId="0" applyNumberFormat="1" applyFont="1" applyFill="1" applyBorder="1" applyAlignment="1">
      <alignment horizontal="left" vertical="top" wrapText="1"/>
    </xf>
    <xf numFmtId="0" fontId="18" fillId="0" borderId="11" xfId="42" applyFont="1" applyFill="1" applyBorder="1" applyAlignment="1">
      <alignment horizontal="left" vertical="top" wrapText="1"/>
    </xf>
    <xf numFmtId="0" fontId="18" fillId="0" borderId="18" xfId="42" applyFont="1" applyFill="1" applyBorder="1" applyAlignment="1">
      <alignment horizontal="left" vertical="top" wrapText="1"/>
    </xf>
    <xf numFmtId="1" fontId="18" fillId="0" borderId="17" xfId="42" applyNumberFormat="1" applyFont="1" applyFill="1" applyBorder="1" applyAlignment="1">
      <alignment horizontal="left" vertical="top" wrapText="1"/>
    </xf>
    <xf numFmtId="0" fontId="18" fillId="0" borderId="14" xfId="42" applyFont="1" applyFill="1" applyBorder="1" applyAlignment="1">
      <alignment horizontal="left" vertical="top" wrapText="1"/>
    </xf>
    <xf numFmtId="0" fontId="18" fillId="0" borderId="17" xfId="42" applyFont="1" applyFill="1" applyBorder="1" applyAlignment="1">
      <alignment horizontal="left" vertical="top" wrapText="1"/>
    </xf>
    <xf numFmtId="1" fontId="27" fillId="0" borderId="18" xfId="0" applyNumberFormat="1" applyFont="1" applyFill="1" applyBorder="1" applyAlignment="1">
      <alignment horizontal="left" vertical="top" wrapText="1"/>
    </xf>
    <xf numFmtId="1" fontId="27" fillId="0" borderId="17" xfId="0" applyNumberFormat="1" applyFont="1" applyFill="1" applyBorder="1" applyAlignment="1">
      <alignment horizontal="left" vertical="top" wrapText="1"/>
    </xf>
    <xf numFmtId="0" fontId="27" fillId="0" borderId="14" xfId="0" applyFont="1" applyFill="1" applyBorder="1" applyAlignment="1">
      <alignment horizontal="left" vertical="top" wrapText="1"/>
    </xf>
    <xf numFmtId="0" fontId="22" fillId="0" borderId="11" xfId="42" applyFont="1" applyFill="1" applyBorder="1" applyAlignment="1">
      <alignment horizontal="left" vertical="top" wrapText="1"/>
    </xf>
    <xf numFmtId="0" fontId="18" fillId="0" borderId="11" xfId="43" applyFont="1" applyFill="1" applyBorder="1" applyAlignment="1">
      <alignment horizontal="left" vertical="top" wrapText="1"/>
    </xf>
    <xf numFmtId="0" fontId="27" fillId="0" borderId="18" xfId="0" applyFont="1" applyFill="1" applyBorder="1" applyAlignment="1">
      <alignment horizontal="left" vertical="top" wrapText="1"/>
    </xf>
    <xf numFmtId="0" fontId="22" fillId="0" borderId="11" xfId="49" applyFont="1" applyFill="1" applyBorder="1" applyAlignment="1">
      <alignment horizontal="left" vertical="top" wrapText="1"/>
    </xf>
    <xf numFmtId="0" fontId="22" fillId="0" borderId="11" xfId="56" applyFont="1" applyFill="1" applyBorder="1" applyAlignment="1">
      <alignment horizontal="left" vertical="top" wrapText="1"/>
    </xf>
    <xf numFmtId="0" fontId="22" fillId="0" borderId="11" xfId="55" applyFont="1" applyFill="1" applyBorder="1" applyAlignment="1">
      <alignment horizontal="left" vertical="top" wrapText="1"/>
    </xf>
    <xf numFmtId="164" fontId="27" fillId="0" borderId="11" xfId="0" applyNumberFormat="1" applyFont="1" applyFill="1" applyBorder="1" applyAlignment="1">
      <alignment horizontal="left" vertical="top" wrapText="1"/>
    </xf>
    <xf numFmtId="1" fontId="22" fillId="0" borderId="11" xfId="49" applyNumberFormat="1" applyFont="1" applyFill="1" applyBorder="1" applyAlignment="1">
      <alignment horizontal="left" vertical="top" wrapText="1"/>
    </xf>
    <xf numFmtId="0" fontId="27" fillId="0" borderId="15" xfId="0" applyFont="1" applyFill="1" applyBorder="1" applyAlignment="1">
      <alignment horizontal="left" vertical="top" wrapText="1"/>
    </xf>
    <xf numFmtId="1" fontId="22" fillId="0" borderId="14" xfId="49" applyNumberFormat="1" applyFont="1" applyFill="1" applyBorder="1" applyAlignment="1">
      <alignment horizontal="left" vertical="top" wrapText="1"/>
    </xf>
    <xf numFmtId="1" fontId="18" fillId="0" borderId="11" xfId="42" applyNumberFormat="1" applyFont="1" applyFill="1" applyBorder="1" applyAlignment="1">
      <alignment horizontal="left" vertical="top" wrapText="1"/>
    </xf>
    <xf numFmtId="1" fontId="22" fillId="0" borderId="18" xfId="49" applyNumberFormat="1" applyFont="1" applyFill="1" applyBorder="1" applyAlignment="1">
      <alignment horizontal="left" vertical="top" wrapText="1"/>
    </xf>
    <xf numFmtId="1" fontId="18" fillId="0" borderId="14" xfId="42" applyNumberFormat="1" applyFont="1" applyFill="1" applyBorder="1" applyAlignment="1">
      <alignment horizontal="left" vertical="top" wrapText="1"/>
    </xf>
    <xf numFmtId="0" fontId="18" fillId="0" borderId="11" xfId="49" applyFont="1" applyFill="1" applyBorder="1" applyAlignment="1">
      <alignment horizontal="left" vertical="top" wrapText="1"/>
    </xf>
    <xf numFmtId="2" fontId="18" fillId="0" borderId="11" xfId="49" applyNumberFormat="1" applyFont="1" applyFill="1" applyBorder="1" applyAlignment="1">
      <alignment horizontal="left" vertical="top" wrapText="1"/>
    </xf>
    <xf numFmtId="0" fontId="18" fillId="0" borderId="11" xfId="56" applyFont="1" applyFill="1" applyBorder="1" applyAlignment="1">
      <alignment horizontal="left" vertical="top" wrapText="1"/>
    </xf>
    <xf numFmtId="0" fontId="18" fillId="0" borderId="11" xfId="55" applyFont="1" applyFill="1" applyBorder="1" applyAlignment="1">
      <alignment horizontal="left" vertical="top" wrapText="1"/>
    </xf>
    <xf numFmtId="164" fontId="18" fillId="0" borderId="11" xfId="0" applyNumberFormat="1" applyFont="1" applyFill="1" applyBorder="1" applyAlignment="1">
      <alignment horizontal="left" vertical="top" wrapText="1"/>
    </xf>
    <xf numFmtId="1" fontId="18" fillId="0" borderId="11" xfId="0" applyNumberFormat="1" applyFont="1" applyFill="1" applyBorder="1" applyAlignment="1">
      <alignment horizontal="left" vertical="top" wrapText="1"/>
    </xf>
    <xf numFmtId="1" fontId="18" fillId="0" borderId="11" xfId="49" applyNumberFormat="1" applyFont="1" applyFill="1" applyBorder="1" applyAlignment="1">
      <alignment horizontal="left" vertical="top" wrapText="1"/>
    </xf>
    <xf numFmtId="1" fontId="18" fillId="0" borderId="14" xfId="49" applyNumberFormat="1" applyFont="1" applyFill="1" applyBorder="1" applyAlignment="1">
      <alignment horizontal="left" vertical="top" wrapText="1"/>
    </xf>
    <xf numFmtId="1" fontId="18" fillId="0" borderId="18" xfId="42" applyNumberFormat="1" applyFont="1" applyFill="1" applyBorder="1" applyAlignment="1">
      <alignment horizontal="left" vertical="top" wrapText="1"/>
    </xf>
    <xf numFmtId="1" fontId="18" fillId="0" borderId="18" xfId="0" applyNumberFormat="1" applyFont="1" applyFill="1" applyBorder="1" applyAlignment="1">
      <alignment horizontal="left" vertical="top" wrapText="1"/>
    </xf>
    <xf numFmtId="164" fontId="22" fillId="0" borderId="11" xfId="49" applyNumberFormat="1" applyFont="1" applyFill="1" applyBorder="1" applyAlignment="1">
      <alignment horizontal="left" vertical="top" wrapText="1"/>
    </xf>
    <xf numFmtId="1" fontId="22" fillId="0" borderId="15" xfId="49" applyNumberFormat="1" applyFont="1" applyFill="1" applyBorder="1" applyAlignment="1">
      <alignment horizontal="left" vertical="top" wrapText="1"/>
    </xf>
    <xf numFmtId="1" fontId="27" fillId="0" borderId="11" xfId="0" applyNumberFormat="1" applyFont="1" applyFill="1" applyBorder="1" applyAlignment="1" applyProtection="1">
      <alignment horizontal="left" vertical="top" wrapText="1"/>
      <protection locked="0"/>
    </xf>
    <xf numFmtId="2" fontId="27" fillId="0" borderId="11" xfId="0" applyNumberFormat="1" applyFont="1" applyFill="1" applyBorder="1" applyAlignment="1" applyProtection="1">
      <alignment horizontal="left" vertical="top" wrapText="1"/>
      <protection locked="0"/>
    </xf>
    <xf numFmtId="0" fontId="22" fillId="0" borderId="11" xfId="46" applyFont="1" applyFill="1" applyBorder="1" applyAlignment="1">
      <alignment horizontal="left" vertical="top" wrapText="1"/>
    </xf>
    <xf numFmtId="0" fontId="22" fillId="0" borderId="11" xfId="58" applyFont="1" applyFill="1" applyBorder="1" applyAlignment="1">
      <alignment horizontal="left" vertical="top" wrapText="1"/>
    </xf>
    <xf numFmtId="1" fontId="18" fillId="0" borderId="15" xfId="0" applyNumberFormat="1" applyFont="1" applyFill="1" applyBorder="1" applyAlignment="1">
      <alignment horizontal="left" vertical="top" wrapText="1"/>
    </xf>
    <xf numFmtId="0" fontId="18" fillId="0" borderId="18" xfId="0" applyFont="1" applyFill="1" applyBorder="1" applyAlignment="1">
      <alignment horizontal="left" vertical="top" wrapText="1"/>
    </xf>
    <xf numFmtId="1" fontId="18" fillId="0" borderId="14" xfId="0" applyNumberFormat="1" applyFont="1" applyFill="1" applyBorder="1" applyAlignment="1">
      <alignment horizontal="left" vertical="top" wrapText="1"/>
    </xf>
    <xf numFmtId="2" fontId="18" fillId="0" borderId="11" xfId="0" applyNumberFormat="1" applyFont="1" applyFill="1" applyBorder="1" applyAlignment="1">
      <alignment horizontal="left" vertical="top" wrapText="1"/>
    </xf>
    <xf numFmtId="14" fontId="27" fillId="0" borderId="11" xfId="0" applyNumberFormat="1" applyFont="1" applyFill="1" applyBorder="1" applyAlignment="1">
      <alignment horizontal="left" vertical="top" wrapText="1"/>
    </xf>
    <xf numFmtId="164" fontId="18" fillId="0" borderId="11" xfId="42" applyNumberFormat="1" applyFont="1" applyFill="1" applyBorder="1" applyAlignment="1">
      <alignment horizontal="left" vertical="top" wrapText="1"/>
    </xf>
    <xf numFmtId="2" fontId="22" fillId="0" borderId="11" xfId="49" applyNumberFormat="1" applyFont="1" applyFill="1" applyBorder="1" applyAlignment="1">
      <alignment horizontal="left" vertical="top" wrapText="1"/>
    </xf>
    <xf numFmtId="164" fontId="22" fillId="0" borderId="11" xfId="42" applyNumberFormat="1" applyFont="1" applyFill="1" applyBorder="1" applyAlignment="1">
      <alignment horizontal="left" vertical="top" wrapText="1"/>
    </xf>
    <xf numFmtId="0" fontId="28" fillId="0" borderId="11" xfId="0" applyFont="1" applyFill="1" applyBorder="1" applyAlignment="1" applyProtection="1">
      <alignment horizontal="left" vertical="top" wrapText="1"/>
      <protection locked="0"/>
    </xf>
    <xf numFmtId="0" fontId="18" fillId="0" borderId="11" xfId="0" applyFont="1" applyFill="1" applyBorder="1" applyAlignment="1" applyProtection="1">
      <alignment horizontal="left" vertical="top" wrapText="1"/>
      <protection locked="0"/>
    </xf>
    <xf numFmtId="0" fontId="18" fillId="0" borderId="11" xfId="0" applyNumberFormat="1" applyFont="1" applyFill="1" applyBorder="1" applyAlignment="1">
      <alignment horizontal="left" vertical="top" wrapText="1"/>
    </xf>
    <xf numFmtId="1" fontId="18" fillId="0" borderId="11" xfId="46" applyNumberFormat="1" applyFont="1" applyFill="1" applyBorder="1" applyAlignment="1">
      <alignment horizontal="left" vertical="top" wrapText="1"/>
    </xf>
    <xf numFmtId="1" fontId="18" fillId="0" borderId="15" xfId="46" applyNumberFormat="1" applyFont="1" applyFill="1" applyBorder="1" applyAlignment="1">
      <alignment horizontal="left" vertical="top" wrapText="1"/>
    </xf>
    <xf numFmtId="0" fontId="18" fillId="0" borderId="11" xfId="46" applyFont="1" applyFill="1" applyBorder="1" applyAlignment="1">
      <alignment horizontal="left" vertical="top" wrapText="1"/>
    </xf>
    <xf numFmtId="0" fontId="22" fillId="0" borderId="11" xfId="54" applyFont="1" applyFill="1" applyBorder="1" applyAlignment="1">
      <alignment horizontal="left" vertical="top" wrapText="1"/>
    </xf>
    <xf numFmtId="0" fontId="27" fillId="0" borderId="10" xfId="0" applyFont="1" applyFill="1" applyBorder="1" applyAlignment="1" applyProtection="1">
      <alignment horizontal="left" vertical="top" wrapText="1"/>
      <protection locked="0"/>
    </xf>
    <xf numFmtId="1" fontId="18" fillId="0" borderId="15" xfId="42" applyNumberFormat="1" applyFont="1" applyFill="1" applyBorder="1" applyAlignment="1">
      <alignment horizontal="left" vertical="top" wrapText="1"/>
    </xf>
    <xf numFmtId="1" fontId="27" fillId="0" borderId="11" xfId="49" applyNumberFormat="1" applyFont="1" applyFill="1" applyBorder="1" applyAlignment="1">
      <alignment horizontal="left" vertical="top" wrapText="1"/>
    </xf>
    <xf numFmtId="1" fontId="22" fillId="0" borderId="11" xfId="42" applyNumberFormat="1" applyFont="1" applyFill="1" applyBorder="1" applyAlignment="1">
      <alignment horizontal="left" vertical="top" wrapText="1"/>
    </xf>
    <xf numFmtId="1" fontId="22" fillId="0" borderId="14" xfId="42" applyNumberFormat="1" applyFont="1" applyFill="1" applyBorder="1" applyAlignment="1">
      <alignment horizontal="left" vertical="top" wrapText="1"/>
    </xf>
    <xf numFmtId="165" fontId="18" fillId="0" borderId="11" xfId="0" applyNumberFormat="1" applyFont="1" applyFill="1" applyBorder="1" applyAlignment="1">
      <alignment horizontal="left" vertical="top" wrapText="1"/>
    </xf>
    <xf numFmtId="0" fontId="22" fillId="0" borderId="12" xfId="55" applyFont="1" applyFill="1" applyBorder="1" applyAlignment="1">
      <alignment horizontal="left" vertical="top" wrapText="1"/>
    </xf>
    <xf numFmtId="0" fontId="22" fillId="0" borderId="12" xfId="58" applyFont="1" applyFill="1" applyBorder="1" applyAlignment="1">
      <alignment horizontal="left" vertical="top" wrapText="1"/>
    </xf>
    <xf numFmtId="0" fontId="27" fillId="0" borderId="12" xfId="0" applyFont="1" applyFill="1" applyBorder="1" applyAlignment="1">
      <alignment horizontal="left" vertical="top" wrapText="1"/>
    </xf>
    <xf numFmtId="0" fontId="22" fillId="0" borderId="11" xfId="57" applyFont="1" applyFill="1" applyBorder="1" applyAlignment="1">
      <alignment horizontal="left" vertical="top" wrapText="1"/>
    </xf>
    <xf numFmtId="0" fontId="27" fillId="0" borderId="17" xfId="0" applyFont="1" applyFill="1" applyBorder="1" applyAlignment="1">
      <alignment horizontal="left" vertical="top" wrapText="1"/>
    </xf>
    <xf numFmtId="0" fontId="27" fillId="0" borderId="1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42"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11" xfId="42" applyFont="1" applyFill="1" applyBorder="1" applyAlignment="1">
      <alignment horizontal="left" vertical="top" wrapText="1"/>
    </xf>
    <xf numFmtId="2" fontId="27" fillId="0" borderId="11" xfId="49" applyNumberFormat="1" applyFont="1" applyFill="1" applyBorder="1" applyAlignment="1">
      <alignment horizontal="left" vertical="top" wrapText="1"/>
    </xf>
    <xf numFmtId="0" fontId="27" fillId="0" borderId="11" xfId="55" applyFont="1" applyFill="1" applyBorder="1" applyAlignment="1">
      <alignment horizontal="left" vertical="top" wrapText="1"/>
    </xf>
    <xf numFmtId="1" fontId="27" fillId="0" borderId="11" xfId="42" applyNumberFormat="1" applyFont="1" applyFill="1" applyBorder="1" applyAlignment="1">
      <alignment horizontal="left" vertical="top" wrapText="1"/>
    </xf>
    <xf numFmtId="1" fontId="27" fillId="0" borderId="18" xfId="42" applyNumberFormat="1" applyFont="1" applyFill="1" applyBorder="1" applyAlignment="1">
      <alignment horizontal="left" vertical="top" wrapText="1"/>
    </xf>
    <xf numFmtId="1" fontId="27" fillId="0" borderId="14" xfId="42" applyNumberFormat="1" applyFont="1" applyFill="1" applyBorder="1" applyAlignment="1">
      <alignment horizontal="left" vertical="top" wrapText="1"/>
    </xf>
    <xf numFmtId="1" fontId="27" fillId="0" borderId="0" xfId="0" applyNumberFormat="1" applyFont="1" applyFill="1" applyBorder="1" applyAlignment="1">
      <alignment horizontal="left" vertical="top" wrapText="1"/>
    </xf>
    <xf numFmtId="0" fontId="28" fillId="0" borderId="11" xfId="0" applyFont="1" applyFill="1" applyBorder="1" applyAlignment="1">
      <alignment horizontal="left" vertical="top" wrapText="1"/>
    </xf>
    <xf numFmtId="0" fontId="22" fillId="0" borderId="0" xfId="42" applyFont="1" applyFill="1" applyBorder="1" applyAlignment="1">
      <alignment horizontal="left" vertical="top" wrapText="1"/>
    </xf>
    <xf numFmtId="0" fontId="18" fillId="0" borderId="0" xfId="43" applyFont="1" applyFill="1" applyBorder="1" applyAlignment="1">
      <alignment horizontal="left" vertical="top" wrapText="1"/>
    </xf>
    <xf numFmtId="2" fontId="18" fillId="0" borderId="0" xfId="49" applyNumberFormat="1" applyFont="1" applyFill="1" applyBorder="1" applyAlignment="1">
      <alignment horizontal="left" vertical="top" wrapText="1"/>
    </xf>
    <xf numFmtId="0" fontId="18" fillId="0" borderId="12" xfId="56" applyFont="1" applyFill="1" applyBorder="1" applyAlignment="1">
      <alignment horizontal="left" vertical="top" wrapText="1"/>
    </xf>
    <xf numFmtId="0" fontId="18" fillId="0" borderId="12" xfId="0" applyFont="1" applyFill="1" applyBorder="1" applyAlignment="1">
      <alignment horizontal="left" vertical="top" wrapText="1"/>
    </xf>
    <xf numFmtId="0" fontId="18" fillId="0" borderId="12" xfId="55" applyFont="1" applyFill="1" applyBorder="1" applyAlignment="1">
      <alignment horizontal="left" vertical="top" wrapText="1"/>
    </xf>
    <xf numFmtId="0" fontId="18" fillId="0" borderId="0" xfId="55" applyFont="1" applyFill="1" applyBorder="1" applyAlignment="1">
      <alignment horizontal="left" vertical="top" wrapText="1"/>
    </xf>
    <xf numFmtId="1" fontId="18" fillId="0" borderId="0" xfId="0" applyNumberFormat="1" applyFont="1" applyFill="1" applyBorder="1" applyAlignment="1">
      <alignment horizontal="left" vertical="top" wrapText="1"/>
    </xf>
    <xf numFmtId="1" fontId="18" fillId="0" borderId="0" xfId="42" applyNumberFormat="1" applyFont="1" applyFill="1" applyBorder="1" applyAlignment="1">
      <alignment horizontal="left" vertical="top" wrapText="1"/>
    </xf>
    <xf numFmtId="2" fontId="27" fillId="0" borderId="0" xfId="0" applyNumberFormat="1" applyFont="1" applyFill="1" applyBorder="1" applyAlignment="1">
      <alignment horizontal="left" vertical="top" wrapText="1"/>
    </xf>
    <xf numFmtId="1" fontId="27" fillId="0" borderId="12" xfId="0" applyNumberFormat="1" applyFont="1" applyFill="1" applyBorder="1" applyAlignment="1">
      <alignment horizontal="left" vertical="top" wrapText="1"/>
    </xf>
    <xf numFmtId="0" fontId="27" fillId="0" borderId="0" xfId="0" applyFont="1" applyFill="1" applyBorder="1" applyAlignment="1" applyProtection="1">
      <alignment horizontal="left" vertical="top" wrapText="1"/>
      <protection locked="0"/>
    </xf>
    <xf numFmtId="0" fontId="27" fillId="0" borderId="12" xfId="0" applyFont="1" applyFill="1" applyBorder="1" applyAlignment="1" applyProtection="1">
      <alignment horizontal="left" vertical="top" wrapText="1"/>
      <protection locked="0"/>
    </xf>
    <xf numFmtId="1" fontId="22" fillId="0" borderId="0" xfId="46" applyNumberFormat="1" applyFont="1" applyFill="1" applyBorder="1" applyAlignment="1">
      <alignment horizontal="left" vertical="top" wrapText="1"/>
    </xf>
    <xf numFmtId="0" fontId="22" fillId="0" borderId="0" xfId="49" applyFont="1" applyFill="1" applyBorder="1" applyAlignment="1">
      <alignment horizontal="left" vertical="top" wrapText="1"/>
    </xf>
    <xf numFmtId="0" fontId="22" fillId="0" borderId="12" xfId="56" applyFont="1" applyFill="1" applyBorder="1" applyAlignment="1">
      <alignment horizontal="left" vertical="top" wrapText="1"/>
    </xf>
    <xf numFmtId="0" fontId="22" fillId="0" borderId="12" xfId="42" applyFont="1" applyFill="1" applyBorder="1" applyAlignment="1">
      <alignment horizontal="left" vertical="top" wrapText="1"/>
    </xf>
    <xf numFmtId="0" fontId="22" fillId="0" borderId="0" xfId="55" applyFont="1" applyFill="1" applyBorder="1" applyAlignment="1">
      <alignment horizontal="left" vertical="top" wrapText="1"/>
    </xf>
    <xf numFmtId="1" fontId="22" fillId="0" borderId="0" xfId="49" applyNumberFormat="1" applyFont="1" applyFill="1" applyBorder="1" applyAlignment="1">
      <alignment horizontal="left" vertical="top" wrapText="1"/>
    </xf>
    <xf numFmtId="1" fontId="18" fillId="0" borderId="0" xfId="49" applyNumberFormat="1" applyFont="1" applyFill="1" applyBorder="1" applyAlignment="1">
      <alignment horizontal="left" vertical="top" wrapText="1"/>
    </xf>
    <xf numFmtId="0" fontId="18" fillId="0" borderId="0" xfId="49" applyFont="1" applyFill="1" applyBorder="1" applyAlignment="1">
      <alignment horizontal="left" vertical="top" wrapText="1"/>
    </xf>
    <xf numFmtId="0" fontId="18" fillId="0" borderId="12" xfId="42" applyFont="1" applyFill="1" applyBorder="1" applyAlignment="1">
      <alignment horizontal="left" vertical="top" wrapText="1"/>
    </xf>
    <xf numFmtId="1" fontId="27" fillId="0" borderId="0" xfId="0" applyNumberFormat="1" applyFont="1" applyFill="1" applyBorder="1" applyAlignment="1" applyProtection="1">
      <alignment horizontal="left" vertical="top" wrapText="1"/>
      <protection locked="0"/>
    </xf>
    <xf numFmtId="0" fontId="27" fillId="0" borderId="0" xfId="0" applyNumberFormat="1" applyFont="1" applyFill="1" applyBorder="1" applyAlignment="1">
      <alignment horizontal="left" vertical="top" wrapText="1"/>
    </xf>
    <xf numFmtId="1" fontId="22" fillId="0" borderId="16" xfId="46" applyNumberFormat="1" applyFont="1" applyFill="1" applyBorder="1" applyAlignment="1">
      <alignment horizontal="left" vertical="top" wrapText="1"/>
    </xf>
    <xf numFmtId="164" fontId="27" fillId="0" borderId="0" xfId="0" applyNumberFormat="1" applyFont="1" applyFill="1" applyBorder="1" applyAlignment="1">
      <alignment horizontal="left" vertical="top" wrapText="1"/>
    </xf>
    <xf numFmtId="1" fontId="18" fillId="0" borderId="16" xfId="0" applyNumberFormat="1" applyFont="1" applyFill="1" applyBorder="1" applyAlignment="1">
      <alignment horizontal="left" vertical="top" wrapText="1"/>
    </xf>
    <xf numFmtId="2" fontId="27" fillId="0" borderId="0" xfId="0" applyNumberFormat="1" applyFont="1" applyFill="1" applyBorder="1" applyAlignment="1" applyProtection="1">
      <alignment horizontal="left" vertical="top" wrapText="1"/>
      <protection locked="0"/>
    </xf>
    <xf numFmtId="1" fontId="27" fillId="0" borderId="15" xfId="0" applyNumberFormat="1" applyFont="1" applyFill="1" applyBorder="1" applyAlignment="1">
      <alignment horizontal="left" vertical="top" wrapText="1"/>
    </xf>
    <xf numFmtId="0" fontId="18" fillId="0" borderId="15" xfId="0" applyFont="1" applyFill="1" applyBorder="1" applyAlignment="1">
      <alignment horizontal="left" vertical="top" wrapText="1"/>
    </xf>
    <xf numFmtId="0" fontId="24" fillId="35" borderId="11" xfId="42" applyFont="1" applyFill="1" applyBorder="1" applyAlignment="1">
      <alignment horizontal="left" vertical="top" wrapText="1"/>
    </xf>
    <xf numFmtId="0" fontId="26" fillId="33" borderId="11" xfId="0" applyFont="1" applyFill="1" applyBorder="1" applyAlignment="1">
      <alignment horizontal="left" vertical="top" wrapText="1"/>
    </xf>
    <xf numFmtId="0" fontId="25" fillId="34" borderId="11" xfId="43" applyFont="1" applyFill="1" applyBorder="1" applyAlignment="1">
      <alignment horizontal="left" vertical="top" wrapText="1"/>
    </xf>
    <xf numFmtId="0" fontId="25" fillId="36" borderId="0" xfId="43" applyFont="1" applyFill="1" applyAlignment="1">
      <alignment horizontal="left" vertical="top" wrapText="1"/>
    </xf>
    <xf numFmtId="0" fontId="18" fillId="0" borderId="0" xfId="0" applyNumberFormat="1" applyFont="1" applyFill="1" applyBorder="1" applyAlignment="1">
      <alignment horizontal="left" vertical="top" wrapText="1"/>
    </xf>
    <xf numFmtId="1" fontId="27" fillId="0" borderId="0" xfId="0" applyNumberFormat="1" applyFont="1" applyFill="1" applyBorder="1" applyAlignment="1">
      <alignment horizontal="left" vertical="top"/>
    </xf>
    <xf numFmtId="2" fontId="27" fillId="0" borderId="0" xfId="0" applyNumberFormat="1" applyFont="1" applyFill="1" applyBorder="1" applyAlignment="1">
      <alignment horizontal="left" vertical="top"/>
    </xf>
    <xf numFmtId="1" fontId="27" fillId="0" borderId="11" xfId="0" applyNumberFormat="1" applyFont="1" applyFill="1" applyBorder="1" applyAlignment="1">
      <alignment horizontal="left" vertical="top"/>
    </xf>
    <xf numFmtId="2" fontId="27" fillId="0" borderId="11" xfId="0" applyNumberFormat="1" applyFont="1" applyFill="1" applyBorder="1" applyAlignment="1">
      <alignment horizontal="left" vertical="top"/>
    </xf>
    <xf numFmtId="1" fontId="22" fillId="0" borderId="18" xfId="46" applyNumberFormat="1" applyFont="1" applyFill="1" applyBorder="1" applyAlignment="1">
      <alignment horizontal="left" vertical="top" wrapText="1"/>
    </xf>
    <xf numFmtId="1" fontId="27" fillId="0" borderId="19" xfId="0" applyNumberFormat="1" applyFont="1" applyFill="1" applyBorder="1" applyAlignment="1">
      <alignment horizontal="left" vertical="top" wrapText="1"/>
    </xf>
    <xf numFmtId="1" fontId="22" fillId="0" borderId="19" xfId="49" applyNumberFormat="1" applyFont="1" applyFill="1" applyBorder="1" applyAlignment="1">
      <alignment horizontal="left" vertical="top" wrapText="1"/>
    </xf>
    <xf numFmtId="0" fontId="27" fillId="0" borderId="19" xfId="0" applyFont="1" applyFill="1" applyBorder="1" applyAlignment="1">
      <alignment horizontal="left" vertical="top" wrapText="1"/>
    </xf>
    <xf numFmtId="0" fontId="18" fillId="0" borderId="13" xfId="0" applyFont="1" applyFill="1" applyBorder="1" applyAlignment="1">
      <alignment horizontal="left" vertical="top" wrapText="1"/>
    </xf>
    <xf numFmtId="0" fontId="27" fillId="0" borderId="13" xfId="0" applyFont="1" applyFill="1" applyBorder="1" applyAlignment="1">
      <alignment horizontal="left" vertical="top" wrapText="1"/>
    </xf>
    <xf numFmtId="0" fontId="28" fillId="0" borderId="11" xfId="0" applyFont="1" applyFill="1" applyBorder="1" applyAlignment="1">
      <alignment horizontal="left" vertical="top"/>
    </xf>
    <xf numFmtId="1" fontId="27" fillId="0" borderId="13" xfId="0" applyNumberFormat="1" applyFont="1" applyFill="1" applyBorder="1" applyAlignment="1">
      <alignment horizontal="left" vertical="top" wrapText="1"/>
    </xf>
    <xf numFmtId="2" fontId="27" fillId="0" borderId="13" xfId="0" applyNumberFormat="1" applyFont="1" applyFill="1" applyBorder="1" applyAlignment="1">
      <alignment horizontal="left" vertical="top" wrapText="1"/>
    </xf>
    <xf numFmtId="2" fontId="22" fillId="0" borderId="13" xfId="49" applyNumberFormat="1" applyFont="1" applyFill="1" applyBorder="1" applyAlignment="1">
      <alignment horizontal="left" vertical="top" wrapText="1"/>
    </xf>
    <xf numFmtId="0" fontId="18" fillId="0" borderId="0" xfId="56" applyFont="1" applyFill="1" applyBorder="1" applyAlignment="1">
      <alignment horizontal="left" vertical="top" wrapText="1"/>
    </xf>
    <xf numFmtId="0" fontId="22" fillId="0" borderId="13" xfId="55" applyFont="1" applyFill="1" applyBorder="1" applyAlignment="1">
      <alignment horizontal="left" vertical="top" wrapText="1"/>
    </xf>
    <xf numFmtId="165" fontId="18" fillId="0" borderId="0" xfId="0" applyNumberFormat="1" applyFont="1" applyFill="1" applyBorder="1" applyAlignment="1">
      <alignment horizontal="left" vertical="top" wrapText="1"/>
    </xf>
    <xf numFmtId="1" fontId="26" fillId="33" borderId="11" xfId="0" applyNumberFormat="1" applyFont="1" applyFill="1" applyBorder="1" applyAlignment="1">
      <alignment horizontal="left" vertical="top" wrapText="1"/>
    </xf>
    <xf numFmtId="1" fontId="30" fillId="0" borderId="11" xfId="42" applyNumberFormat="1" applyFont="1" applyBorder="1" applyAlignment="1">
      <alignment horizontal="left" vertical="top"/>
    </xf>
    <xf numFmtId="1" fontId="31" fillId="0" borderId="11" xfId="49" applyNumberFormat="1" applyFont="1" applyBorder="1" applyAlignment="1">
      <alignment horizontal="left" vertical="top"/>
    </xf>
    <xf numFmtId="1" fontId="31" fillId="0" borderId="18" xfId="49" applyNumberFormat="1" applyFont="1" applyBorder="1" applyAlignment="1">
      <alignment horizontal="left" vertical="top"/>
    </xf>
    <xf numFmtId="1" fontId="32" fillId="0" borderId="11" xfId="0" applyNumberFormat="1" applyFont="1" applyBorder="1" applyAlignment="1">
      <alignment horizontal="left" vertical="top"/>
    </xf>
    <xf numFmtId="1" fontId="32" fillId="0" borderId="18" xfId="0" applyNumberFormat="1" applyFont="1" applyBorder="1" applyAlignment="1">
      <alignment horizontal="left" vertical="top"/>
    </xf>
    <xf numFmtId="0" fontId="32" fillId="0" borderId="11" xfId="0" applyFont="1" applyBorder="1" applyAlignment="1">
      <alignment horizontal="left" vertical="top"/>
    </xf>
    <xf numFmtId="0" fontId="32" fillId="0" borderId="18" xfId="0" applyFont="1" applyBorder="1" applyAlignment="1">
      <alignment horizontal="left" vertical="top"/>
    </xf>
    <xf numFmtId="0" fontId="30" fillId="0" borderId="11" xfId="0" applyFont="1" applyBorder="1" applyAlignment="1">
      <alignment horizontal="left" vertical="top" wrapText="1"/>
    </xf>
    <xf numFmtId="1" fontId="31" fillId="0" borderId="11" xfId="49" applyNumberFormat="1" applyFont="1" applyBorder="1" applyAlignment="1">
      <alignment horizontal="left" vertical="top" wrapText="1"/>
    </xf>
    <xf numFmtId="1" fontId="32" fillId="0" borderId="11" xfId="0" applyNumberFormat="1" applyFont="1" applyBorder="1" applyAlignment="1">
      <alignment horizontal="left" vertical="top" wrapText="1"/>
    </xf>
    <xf numFmtId="1" fontId="30" fillId="0" borderId="11" xfId="0" applyNumberFormat="1" applyFont="1" applyBorder="1" applyAlignment="1">
      <alignment horizontal="left" vertical="top" wrapText="1"/>
    </xf>
  </cellXfs>
  <cellStyles count="5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2" xfId="43" xr:uid="{00000000-0005-0000-0000-000026000000}"/>
    <cellStyle name="Normal 2 2 2" xfId="44" xr:uid="{00000000-0005-0000-0000-000027000000}"/>
    <cellStyle name="Normal 2 2 2 2" xfId="47" xr:uid="{00000000-0005-0000-0000-000028000000}"/>
    <cellStyle name="Normal 2 3" xfId="45" xr:uid="{00000000-0005-0000-0000-000029000000}"/>
    <cellStyle name="Normal 2 3 2" xfId="48" xr:uid="{00000000-0005-0000-0000-00002A000000}"/>
    <cellStyle name="Normal 2 4" xfId="52" xr:uid="{00000000-0005-0000-0000-00002B000000}"/>
    <cellStyle name="Normal 2 5" xfId="51" xr:uid="{00000000-0005-0000-0000-00002C000000}"/>
    <cellStyle name="Normal 2 5 2" xfId="53" xr:uid="{00000000-0005-0000-0000-00002D000000}"/>
    <cellStyle name="Normal 3" xfId="46" xr:uid="{00000000-0005-0000-0000-00002E000000}"/>
    <cellStyle name="Normal 3 2" xfId="49" xr:uid="{00000000-0005-0000-0000-00002F000000}"/>
    <cellStyle name="Normal 4" xfId="50" xr:uid="{00000000-0005-0000-0000-000030000000}"/>
    <cellStyle name="Normal_All Sites Data" xfId="55" xr:uid="{9A60D058-9F0C-401D-9597-A73452886958}"/>
    <cellStyle name="Normal_All Sites Data_1" xfId="56" xr:uid="{4CD4D9BC-7087-4E7C-9A51-98BAABE3A979}"/>
    <cellStyle name="Normal_Sheet1" xfId="54" xr:uid="{93D3946E-F6D4-40E4-8F6E-03ACBCF96E39}"/>
    <cellStyle name="Normal_Sheet3" xfId="57" xr:uid="{4E0F081F-DEBF-435E-91B7-3DC8F6936413}"/>
    <cellStyle name="Normal_Sheet7" xfId="58" xr:uid="{1760BAA1-7482-4907-8461-3011DFFE739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color rgb="FFCC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44883-7A1C-43A1-A748-A14F0B843508}">
  <dimension ref="A1:DO614"/>
  <sheetViews>
    <sheetView tabSelected="1" zoomScale="85" zoomScaleNormal="85" workbookViewId="0">
      <pane xSplit="1" ySplit="1" topLeftCell="B219" activePane="bottomRight" state="frozen"/>
      <selection pane="topRight" activeCell="F1" sqref="F1"/>
      <selection pane="bottomLeft" activeCell="A2" sqref="A2"/>
      <selection pane="bottomRight" activeCell="G231" sqref="G231"/>
    </sheetView>
  </sheetViews>
  <sheetFormatPr defaultColWidth="38.140625" defaultRowHeight="25.5" customHeight="1" x14ac:dyDescent="0.25"/>
  <cols>
    <col min="1" max="1" width="29.5703125" style="4" customWidth="1"/>
    <col min="2" max="2" width="83.5703125" style="4" customWidth="1"/>
    <col min="3" max="3" width="24.42578125" style="4" bestFit="1" customWidth="1"/>
    <col min="4" max="4" width="10.7109375" style="4" customWidth="1"/>
    <col min="5" max="5" width="22" style="4" customWidth="1"/>
    <col min="6" max="6" width="29.7109375" style="4" customWidth="1"/>
    <col min="7" max="7" width="44" style="4" customWidth="1"/>
    <col min="8" max="8" width="17.140625" style="4" customWidth="1"/>
    <col min="9" max="9" width="27.7109375" style="4" customWidth="1"/>
    <col min="10" max="10" width="23.7109375" style="4" customWidth="1"/>
    <col min="11" max="11" width="13.5703125" style="4" customWidth="1"/>
    <col min="12" max="12" width="8.140625" style="4" customWidth="1"/>
    <col min="13" max="13" width="26.28515625" style="4" customWidth="1"/>
    <col min="14" max="14" width="39.140625" style="4" customWidth="1"/>
    <col min="15" max="15" width="32.85546875" style="4" customWidth="1"/>
    <col min="16" max="16" width="24.85546875" style="4" customWidth="1"/>
    <col min="17" max="17" width="36" style="4" customWidth="1"/>
    <col min="18" max="23" width="23.85546875" style="4" customWidth="1"/>
    <col min="24" max="24" width="13.85546875" style="4" customWidth="1"/>
    <col min="25" max="26" width="23.85546875" style="4" customWidth="1"/>
    <col min="27" max="28" width="21.85546875" style="4" customWidth="1"/>
    <col min="29" max="29" width="25" style="4" customWidth="1"/>
    <col min="30" max="30" width="11.7109375" style="4" customWidth="1"/>
    <col min="31" max="31" width="24.140625" style="4" customWidth="1"/>
    <col min="32" max="32" width="11.7109375" style="1" customWidth="1"/>
    <col min="33" max="33" width="21.7109375" style="1" customWidth="1"/>
    <col min="34" max="34" width="9.7109375" style="4" customWidth="1"/>
    <col min="35" max="35" width="19.28515625" style="4" customWidth="1"/>
    <col min="36" max="36" width="13.7109375" style="4" customWidth="1"/>
    <col min="37" max="37" width="15" style="4" customWidth="1"/>
    <col min="38" max="38" width="14.5703125" style="4" customWidth="1"/>
    <col min="39" max="39" width="13.5703125" style="4" customWidth="1"/>
    <col min="40" max="40" width="18.5703125" style="4" customWidth="1"/>
    <col min="41" max="41" width="33.7109375" style="4" customWidth="1"/>
    <col min="42" max="46" width="10.42578125" style="4" customWidth="1"/>
    <col min="47" max="47" width="25.140625" style="4" customWidth="1"/>
    <col min="48" max="52" width="10.42578125" style="4" customWidth="1"/>
    <col min="53" max="53" width="26.140625" style="4" customWidth="1"/>
    <col min="54" max="58" width="10.42578125" style="4" customWidth="1"/>
    <col min="59" max="59" width="27.140625" style="4" customWidth="1"/>
    <col min="60" max="60" width="15.7109375" style="4" bestFit="1" customWidth="1"/>
    <col min="61" max="16384" width="38.140625" style="4"/>
  </cols>
  <sheetData>
    <row r="1" spans="1:60" ht="25.5" customHeight="1" x14ac:dyDescent="0.25">
      <c r="A1" s="115" t="s">
        <v>1792</v>
      </c>
      <c r="B1" s="115" t="s">
        <v>1805</v>
      </c>
      <c r="C1" s="115" t="s">
        <v>2198</v>
      </c>
      <c r="D1" s="115" t="s">
        <v>1791</v>
      </c>
      <c r="E1" s="115" t="s">
        <v>1790</v>
      </c>
      <c r="F1" s="115" t="s">
        <v>1793</v>
      </c>
      <c r="G1" s="115" t="s">
        <v>0</v>
      </c>
      <c r="H1" s="115" t="s">
        <v>1794</v>
      </c>
      <c r="I1" s="115" t="s">
        <v>1795</v>
      </c>
      <c r="J1" s="115" t="s">
        <v>2969</v>
      </c>
      <c r="K1" s="115" t="s">
        <v>1796</v>
      </c>
      <c r="L1" s="115" t="s">
        <v>1797</v>
      </c>
      <c r="M1" s="115" t="s">
        <v>1798</v>
      </c>
      <c r="N1" s="115" t="s">
        <v>1799</v>
      </c>
      <c r="O1" s="115" t="s">
        <v>1800</v>
      </c>
      <c r="P1" s="115" t="s">
        <v>1801</v>
      </c>
      <c r="Q1" s="117" t="s">
        <v>1802</v>
      </c>
      <c r="R1" s="117" t="s">
        <v>1803</v>
      </c>
      <c r="S1" s="117" t="s">
        <v>1804</v>
      </c>
      <c r="T1" s="118" t="s">
        <v>1837</v>
      </c>
      <c r="U1" s="118" t="s">
        <v>1838</v>
      </c>
      <c r="V1" s="118" t="s">
        <v>1819</v>
      </c>
      <c r="W1" s="118" t="s">
        <v>1839</v>
      </c>
      <c r="X1" s="118" t="s">
        <v>2664</v>
      </c>
      <c r="Y1" s="116" t="s">
        <v>1807</v>
      </c>
      <c r="Z1" s="116" t="s">
        <v>1788</v>
      </c>
      <c r="AA1" s="116" t="s">
        <v>1808</v>
      </c>
      <c r="AB1" s="116" t="s">
        <v>2604</v>
      </c>
      <c r="AC1" s="116" t="s">
        <v>1</v>
      </c>
      <c r="AD1" s="116" t="s">
        <v>2658</v>
      </c>
      <c r="AE1" s="116" t="s">
        <v>2659</v>
      </c>
      <c r="AF1" s="137" t="s">
        <v>2</v>
      </c>
      <c r="AG1" s="137" t="s">
        <v>3</v>
      </c>
      <c r="AH1" s="116" t="s">
        <v>4</v>
      </c>
      <c r="AI1" s="116" t="s">
        <v>1809</v>
      </c>
      <c r="AJ1" s="116" t="s">
        <v>1810</v>
      </c>
      <c r="AK1" s="116" t="s">
        <v>5</v>
      </c>
      <c r="AL1" s="116" t="s">
        <v>1811</v>
      </c>
      <c r="AM1" s="116" t="s">
        <v>1812</v>
      </c>
      <c r="AN1" s="116" t="s">
        <v>1813</v>
      </c>
      <c r="AO1" s="116" t="s">
        <v>1814</v>
      </c>
      <c r="AP1" s="116" t="s">
        <v>6</v>
      </c>
      <c r="AQ1" s="116" t="s">
        <v>7</v>
      </c>
      <c r="AR1" s="116" t="s">
        <v>8</v>
      </c>
      <c r="AS1" s="116" t="s">
        <v>9</v>
      </c>
      <c r="AT1" s="116" t="s">
        <v>10</v>
      </c>
      <c r="AU1" s="116" t="s">
        <v>11</v>
      </c>
      <c r="AV1" s="116" t="s">
        <v>12</v>
      </c>
      <c r="AW1" s="116" t="s">
        <v>13</v>
      </c>
      <c r="AX1" s="116" t="s">
        <v>14</v>
      </c>
      <c r="AY1" s="116" t="s">
        <v>15</v>
      </c>
      <c r="AZ1" s="116" t="s">
        <v>16</v>
      </c>
      <c r="BA1" s="116" t="s">
        <v>17</v>
      </c>
      <c r="BB1" s="116" t="s">
        <v>18</v>
      </c>
      <c r="BC1" s="116" t="s">
        <v>19</v>
      </c>
      <c r="BD1" s="116" t="s">
        <v>20</v>
      </c>
      <c r="BE1" s="116" t="s">
        <v>21</v>
      </c>
      <c r="BF1" s="116" t="s">
        <v>22</v>
      </c>
      <c r="BG1" s="116" t="s">
        <v>23</v>
      </c>
      <c r="BH1" s="116" t="s">
        <v>1821</v>
      </c>
    </row>
    <row r="2" spans="1:60" ht="25.5" customHeight="1" x14ac:dyDescent="0.25">
      <c r="A2" s="1" t="s">
        <v>2971</v>
      </c>
      <c r="B2" s="1" t="s">
        <v>67</v>
      </c>
      <c r="C2" s="1" t="s">
        <v>1806</v>
      </c>
      <c r="D2" s="2">
        <v>1.38</v>
      </c>
      <c r="E2" s="1" t="s">
        <v>26</v>
      </c>
      <c r="F2" s="1" t="s">
        <v>29</v>
      </c>
      <c r="G2" s="1" t="s">
        <v>27</v>
      </c>
      <c r="H2" s="1" t="s">
        <v>27</v>
      </c>
      <c r="I2" s="1" t="s">
        <v>27</v>
      </c>
      <c r="J2" s="3" t="s">
        <v>804</v>
      </c>
      <c r="K2" s="4">
        <v>100</v>
      </c>
      <c r="L2" s="4">
        <v>0</v>
      </c>
      <c r="M2" s="4" t="s">
        <v>28</v>
      </c>
      <c r="N2" s="4" t="s">
        <v>66</v>
      </c>
      <c r="O2" s="3" t="s">
        <v>33</v>
      </c>
      <c r="P2" s="3" t="s">
        <v>38</v>
      </c>
      <c r="Q2" s="5" t="s">
        <v>42</v>
      </c>
      <c r="R2" s="4" t="s">
        <v>117</v>
      </c>
      <c r="S2" s="4" t="s">
        <v>1833</v>
      </c>
      <c r="T2" s="6" t="s">
        <v>2163</v>
      </c>
      <c r="U2" s="4" t="s">
        <v>35</v>
      </c>
      <c r="V2" s="4" t="s">
        <v>1820</v>
      </c>
      <c r="W2" s="4" t="s">
        <v>44</v>
      </c>
      <c r="X2" s="4" t="s">
        <v>36</v>
      </c>
      <c r="Y2" s="1" t="s">
        <v>27</v>
      </c>
      <c r="Z2" s="1" t="s">
        <v>27</v>
      </c>
      <c r="AA2" s="1" t="s">
        <v>27</v>
      </c>
      <c r="AB2" s="1"/>
      <c r="AC2" s="2" t="str">
        <f t="shared" ref="AC2:AC65" si="0">IF(AD2&lt;=1,"100",IF(AD2&lt;=5,"85",IF(AD2&lt;=10,"80",IF(AD2&gt;10,"65"))))</f>
        <v>85</v>
      </c>
      <c r="AD2" s="2">
        <f t="shared" ref="AD2:AD33" si="1">D2</f>
        <v>1.38</v>
      </c>
      <c r="AE2" s="2">
        <f t="shared" ref="AE2:AE65" si="2">(AD2*AC2)/100</f>
        <v>1.173</v>
      </c>
      <c r="AF2" s="2" t="str">
        <f t="shared" ref="AF2:AF35" si="3">IF(AK2&lt;=10,"5",IF(AK2&lt;=25,"10",IF(AK2&lt;=50,"20",IF(AK2&lt;=100,"30",IF(AK2&lt;=200,"40",IF(AK2&gt;200,"70"))))))</f>
        <v>20</v>
      </c>
      <c r="AG2" s="1" t="str">
        <f>IF(AK2&lt;=10,"24",IF(AK2&gt;10,"30"))</f>
        <v>30</v>
      </c>
      <c r="AH2" s="1">
        <v>30</v>
      </c>
      <c r="AI2" s="1">
        <f t="shared" ref="AI2:AI65" si="4">(AK2*K2)/100</f>
        <v>35.19</v>
      </c>
      <c r="AJ2" s="1">
        <f t="shared" ref="AJ2:AJ65" si="5">(AK2*L2)/100</f>
        <v>0</v>
      </c>
      <c r="AK2" s="7">
        <f>AE2*AH2</f>
        <v>35.19</v>
      </c>
      <c r="AL2" s="7">
        <v>0</v>
      </c>
      <c r="AM2" s="7">
        <f t="shared" ref="AM2:AM33" si="6">AK2-AL2</f>
        <v>35.19</v>
      </c>
      <c r="AN2" s="7"/>
      <c r="AO2" s="8">
        <v>35</v>
      </c>
      <c r="AP2" s="9"/>
      <c r="AQ2" s="10"/>
      <c r="AR2" s="1">
        <v>10</v>
      </c>
      <c r="AS2" s="10">
        <v>20</v>
      </c>
      <c r="AT2" s="11">
        <v>5</v>
      </c>
      <c r="AU2" s="12">
        <f t="shared" ref="AU2:AU65" si="7">AP2+AQ2+AR2+AS2+AT2-AL2</f>
        <v>35</v>
      </c>
      <c r="AV2" s="13"/>
      <c r="AW2" s="10"/>
      <c r="AX2" s="10"/>
      <c r="AY2" s="10"/>
      <c r="AZ2" s="11"/>
      <c r="BA2" s="14">
        <f t="shared" ref="BA2:BA33" si="8">AV2+AW2+AX2+AY2+AZ2</f>
        <v>0</v>
      </c>
      <c r="BB2" s="9"/>
      <c r="BC2" s="1"/>
      <c r="BD2" s="1"/>
      <c r="BE2" s="1"/>
      <c r="BF2" s="15"/>
      <c r="BG2" s="16">
        <f t="shared" ref="BG2:BG33" si="9">BB2+BC2+BD2+BE2+BF2</f>
        <v>0</v>
      </c>
      <c r="BH2" s="16">
        <f t="shared" ref="BH2:BH33" si="10">SUM(AU2,BA2,BG2)</f>
        <v>35</v>
      </c>
    </row>
    <row r="3" spans="1:60" ht="25.5" customHeight="1" x14ac:dyDescent="0.25">
      <c r="A3" s="1" t="s">
        <v>2972</v>
      </c>
      <c r="B3" s="1" t="s">
        <v>68</v>
      </c>
      <c r="C3" s="1" t="s">
        <v>1806</v>
      </c>
      <c r="D3" s="2">
        <v>0.37</v>
      </c>
      <c r="E3" s="1" t="s">
        <v>26</v>
      </c>
      <c r="F3" s="1" t="s">
        <v>37</v>
      </c>
      <c r="G3" s="1" t="s">
        <v>27</v>
      </c>
      <c r="H3" s="1" t="s">
        <v>27</v>
      </c>
      <c r="I3" s="1" t="s">
        <v>27</v>
      </c>
      <c r="J3" s="3" t="s">
        <v>804</v>
      </c>
      <c r="K3" s="4">
        <v>100</v>
      </c>
      <c r="L3" s="4">
        <v>0</v>
      </c>
      <c r="M3" s="4" t="s">
        <v>30</v>
      </c>
      <c r="N3" s="4" t="s">
        <v>2549</v>
      </c>
      <c r="O3" s="3" t="s">
        <v>33</v>
      </c>
      <c r="P3" s="3" t="s">
        <v>38</v>
      </c>
      <c r="Q3" s="5" t="s">
        <v>42</v>
      </c>
      <c r="R3" s="4" t="s">
        <v>117</v>
      </c>
      <c r="S3" s="4" t="s">
        <v>1833</v>
      </c>
      <c r="T3" s="6" t="s">
        <v>2163</v>
      </c>
      <c r="U3" s="4" t="s">
        <v>151</v>
      </c>
      <c r="V3" s="4" t="s">
        <v>1820</v>
      </c>
      <c r="W3" s="4" t="s">
        <v>1901</v>
      </c>
      <c r="X3" s="4" t="s">
        <v>36</v>
      </c>
      <c r="Y3" s="1" t="s">
        <v>27</v>
      </c>
      <c r="Z3" s="1" t="s">
        <v>27</v>
      </c>
      <c r="AA3" s="1" t="s">
        <v>27</v>
      </c>
      <c r="AB3" s="1"/>
      <c r="AC3" s="2" t="str">
        <f t="shared" si="0"/>
        <v>100</v>
      </c>
      <c r="AD3" s="2">
        <f t="shared" si="1"/>
        <v>0.37</v>
      </c>
      <c r="AE3" s="2">
        <f t="shared" si="2"/>
        <v>0.37</v>
      </c>
      <c r="AF3" s="2" t="str">
        <f t="shared" si="3"/>
        <v>5</v>
      </c>
      <c r="AG3" s="1" t="str">
        <f>IF(AK3&lt;=10,"24",IF(AK3&gt;10,"30"))</f>
        <v>24</v>
      </c>
      <c r="AH3" s="1">
        <v>20</v>
      </c>
      <c r="AI3" s="1">
        <f t="shared" si="4"/>
        <v>7.4</v>
      </c>
      <c r="AJ3" s="1">
        <f t="shared" si="5"/>
        <v>0</v>
      </c>
      <c r="AK3" s="7">
        <f>AE3*AH3</f>
        <v>7.4</v>
      </c>
      <c r="AL3" s="7">
        <v>0</v>
      </c>
      <c r="AM3" s="7">
        <f t="shared" si="6"/>
        <v>7.4</v>
      </c>
      <c r="AN3" s="7"/>
      <c r="AO3" s="8">
        <v>7</v>
      </c>
      <c r="AP3" s="9"/>
      <c r="AQ3" s="18"/>
      <c r="AR3" s="10">
        <v>5</v>
      </c>
      <c r="AS3" s="1">
        <v>2</v>
      </c>
      <c r="AT3" s="15"/>
      <c r="AU3" s="12">
        <f t="shared" si="7"/>
        <v>7</v>
      </c>
      <c r="AV3" s="9"/>
      <c r="AW3" s="10"/>
      <c r="AX3" s="10"/>
      <c r="AY3" s="10"/>
      <c r="AZ3" s="11"/>
      <c r="BA3" s="14">
        <f t="shared" si="8"/>
        <v>0</v>
      </c>
      <c r="BB3" s="9"/>
      <c r="BC3" s="1"/>
      <c r="BD3" s="1"/>
      <c r="BE3" s="1"/>
      <c r="BF3" s="15"/>
      <c r="BG3" s="16">
        <f t="shared" si="9"/>
        <v>0</v>
      </c>
      <c r="BH3" s="16">
        <f t="shared" si="10"/>
        <v>7</v>
      </c>
    </row>
    <row r="4" spans="1:60" ht="25.5" customHeight="1" x14ac:dyDescent="0.25">
      <c r="A4" s="1" t="s">
        <v>2973</v>
      </c>
      <c r="B4" s="1" t="s">
        <v>69</v>
      </c>
      <c r="C4" s="1" t="s">
        <v>1806</v>
      </c>
      <c r="D4" s="2">
        <v>0.74</v>
      </c>
      <c r="E4" s="1" t="s">
        <v>26</v>
      </c>
      <c r="F4" s="1" t="s">
        <v>29</v>
      </c>
      <c r="G4" s="1" t="s">
        <v>27</v>
      </c>
      <c r="H4" s="1" t="s">
        <v>27</v>
      </c>
      <c r="I4" s="1" t="s">
        <v>27</v>
      </c>
      <c r="J4" s="3" t="s">
        <v>804</v>
      </c>
      <c r="K4" s="4">
        <v>95</v>
      </c>
      <c r="L4" s="4">
        <v>5</v>
      </c>
      <c r="M4" s="4" t="s">
        <v>2010</v>
      </c>
      <c r="N4" s="4" t="s">
        <v>2011</v>
      </c>
      <c r="O4" s="3" t="s">
        <v>2050</v>
      </c>
      <c r="P4" s="3" t="s">
        <v>38</v>
      </c>
      <c r="Q4" s="5" t="s">
        <v>70</v>
      </c>
      <c r="R4" s="4" t="s">
        <v>1836</v>
      </c>
      <c r="S4" s="19" t="s">
        <v>1835</v>
      </c>
      <c r="T4" s="6" t="s">
        <v>2163</v>
      </c>
      <c r="U4" s="4" t="s">
        <v>1503</v>
      </c>
      <c r="V4" s="4" t="s">
        <v>1820</v>
      </c>
      <c r="W4" s="4" t="s">
        <v>1882</v>
      </c>
      <c r="X4" s="4" t="s">
        <v>36</v>
      </c>
      <c r="Y4" s="1" t="s">
        <v>27</v>
      </c>
      <c r="Z4" s="1" t="s">
        <v>27</v>
      </c>
      <c r="AA4" s="1" t="s">
        <v>27</v>
      </c>
      <c r="AB4" s="1"/>
      <c r="AC4" s="2" t="str">
        <f t="shared" si="0"/>
        <v>100</v>
      </c>
      <c r="AD4" s="2">
        <f t="shared" si="1"/>
        <v>0.74</v>
      </c>
      <c r="AE4" s="2">
        <f t="shared" si="2"/>
        <v>0.74</v>
      </c>
      <c r="AF4" s="2" t="str">
        <f t="shared" si="3"/>
        <v>10</v>
      </c>
      <c r="AG4" s="1" t="str">
        <f>IF(AK4&lt;=10,"24",IF(AK4&gt;10,"30"))</f>
        <v>30</v>
      </c>
      <c r="AH4" s="1">
        <v>30</v>
      </c>
      <c r="AI4" s="1">
        <f t="shared" si="4"/>
        <v>21.09</v>
      </c>
      <c r="AJ4" s="1">
        <f t="shared" si="5"/>
        <v>1.1100000000000001</v>
      </c>
      <c r="AK4" s="7">
        <f>AE4*AH4</f>
        <v>22.2</v>
      </c>
      <c r="AL4" s="7">
        <v>0</v>
      </c>
      <c r="AM4" s="7">
        <f t="shared" si="6"/>
        <v>22.2</v>
      </c>
      <c r="AN4" s="7"/>
      <c r="AO4" s="8">
        <v>22</v>
      </c>
      <c r="AP4" s="9"/>
      <c r="AQ4" s="1"/>
      <c r="AR4" s="10">
        <v>5</v>
      </c>
      <c r="AS4" s="1">
        <v>10</v>
      </c>
      <c r="AT4" s="15">
        <v>7</v>
      </c>
      <c r="AU4" s="12">
        <f t="shared" si="7"/>
        <v>22</v>
      </c>
      <c r="AV4" s="9"/>
      <c r="AW4" s="1"/>
      <c r="AX4" s="1"/>
      <c r="AY4" s="1"/>
      <c r="AZ4" s="15"/>
      <c r="BA4" s="14">
        <f t="shared" si="8"/>
        <v>0</v>
      </c>
      <c r="BB4" s="9"/>
      <c r="BC4" s="1"/>
      <c r="BD4" s="1"/>
      <c r="BE4" s="1"/>
      <c r="BF4" s="15"/>
      <c r="BG4" s="16">
        <f t="shared" si="9"/>
        <v>0</v>
      </c>
      <c r="BH4" s="16">
        <f t="shared" si="10"/>
        <v>22</v>
      </c>
    </row>
    <row r="5" spans="1:60" ht="25.5" customHeight="1" x14ac:dyDescent="0.25">
      <c r="A5" s="1" t="s">
        <v>24</v>
      </c>
      <c r="B5" s="1" t="s">
        <v>25</v>
      </c>
      <c r="C5" s="1" t="s">
        <v>1806</v>
      </c>
      <c r="D5" s="2">
        <v>0.75</v>
      </c>
      <c r="E5" s="1" t="s">
        <v>26</v>
      </c>
      <c r="F5" s="1" t="s">
        <v>29</v>
      </c>
      <c r="G5" s="1" t="s">
        <v>27</v>
      </c>
      <c r="H5" s="1" t="s">
        <v>27</v>
      </c>
      <c r="I5" s="1" t="s">
        <v>27</v>
      </c>
      <c r="J5" s="4" t="s">
        <v>804</v>
      </c>
      <c r="K5" s="4">
        <v>100</v>
      </c>
      <c r="L5" s="4">
        <v>0</v>
      </c>
      <c r="M5" s="4" t="s">
        <v>30</v>
      </c>
      <c r="N5" s="4" t="s">
        <v>31</v>
      </c>
      <c r="O5" s="3" t="s">
        <v>2216</v>
      </c>
      <c r="P5" s="3" t="s">
        <v>38</v>
      </c>
      <c r="Q5" s="5" t="s">
        <v>34</v>
      </c>
      <c r="R5" s="4" t="s">
        <v>1836</v>
      </c>
      <c r="S5" s="19" t="s">
        <v>1835</v>
      </c>
      <c r="T5" s="6" t="s">
        <v>2163</v>
      </c>
      <c r="U5" s="4" t="s">
        <v>1503</v>
      </c>
      <c r="V5" s="4" t="s">
        <v>1820</v>
      </c>
      <c r="W5" s="4" t="s">
        <v>1882</v>
      </c>
      <c r="X5" s="4" t="s">
        <v>36</v>
      </c>
      <c r="Y5" s="1" t="s">
        <v>27</v>
      </c>
      <c r="Z5" s="1" t="s">
        <v>27</v>
      </c>
      <c r="AA5" s="1" t="s">
        <v>27</v>
      </c>
      <c r="AB5" s="1"/>
      <c r="AC5" s="2" t="str">
        <f t="shared" si="0"/>
        <v>100</v>
      </c>
      <c r="AD5" s="2">
        <f t="shared" si="1"/>
        <v>0.75</v>
      </c>
      <c r="AE5" s="2">
        <f t="shared" si="2"/>
        <v>0.75</v>
      </c>
      <c r="AF5" s="2" t="str">
        <f t="shared" si="3"/>
        <v>10</v>
      </c>
      <c r="AG5" s="1" t="str">
        <f>IF(AK5&lt;=10,"24",IF(AK5&gt;10,"30"))</f>
        <v>30</v>
      </c>
      <c r="AH5" s="1">
        <v>30</v>
      </c>
      <c r="AI5" s="1">
        <f t="shared" si="4"/>
        <v>22.5</v>
      </c>
      <c r="AJ5" s="1">
        <f t="shared" si="5"/>
        <v>0</v>
      </c>
      <c r="AK5" s="7">
        <f>AE5*AH5</f>
        <v>22.5</v>
      </c>
      <c r="AL5" s="7">
        <v>0</v>
      </c>
      <c r="AM5" s="7">
        <f t="shared" si="6"/>
        <v>22.5</v>
      </c>
      <c r="AN5" s="7"/>
      <c r="AO5" s="8">
        <v>23</v>
      </c>
      <c r="AP5" s="9"/>
      <c r="AR5" s="10">
        <v>5</v>
      </c>
      <c r="AS5" s="1">
        <v>10</v>
      </c>
      <c r="AT5" s="20">
        <v>8</v>
      </c>
      <c r="AU5" s="12">
        <f t="shared" si="7"/>
        <v>23</v>
      </c>
      <c r="AV5" s="17"/>
      <c r="AZ5" s="20"/>
      <c r="BA5" s="14">
        <f t="shared" si="8"/>
        <v>0</v>
      </c>
      <c r="BB5" s="9"/>
      <c r="BC5" s="1"/>
      <c r="BD5" s="1"/>
      <c r="BE5" s="1"/>
      <c r="BF5" s="15"/>
      <c r="BG5" s="16">
        <f t="shared" si="9"/>
        <v>0</v>
      </c>
      <c r="BH5" s="16">
        <f t="shared" si="10"/>
        <v>23</v>
      </c>
    </row>
    <row r="6" spans="1:60" ht="25.5" customHeight="1" x14ac:dyDescent="0.25">
      <c r="A6" s="4" t="s">
        <v>785</v>
      </c>
      <c r="B6" s="4" t="s">
        <v>786</v>
      </c>
      <c r="C6" s="5" t="s">
        <v>1816</v>
      </c>
      <c r="D6" s="21">
        <v>0.02</v>
      </c>
      <c r="E6" s="4" t="s">
        <v>26</v>
      </c>
      <c r="F6" s="4" t="s">
        <v>29</v>
      </c>
      <c r="G6" s="18" t="s">
        <v>787</v>
      </c>
      <c r="H6" s="1" t="s">
        <v>1823</v>
      </c>
      <c r="I6" s="1" t="s">
        <v>27</v>
      </c>
      <c r="J6" s="4" t="s">
        <v>2970</v>
      </c>
      <c r="K6" s="22">
        <v>0</v>
      </c>
      <c r="L6" s="4">
        <v>100</v>
      </c>
      <c r="M6" s="23" t="s">
        <v>788</v>
      </c>
      <c r="N6" s="23" t="s">
        <v>28</v>
      </c>
      <c r="O6" s="3" t="s">
        <v>2286</v>
      </c>
      <c r="P6" s="4" t="s">
        <v>38</v>
      </c>
      <c r="Q6" s="10" t="s">
        <v>42</v>
      </c>
      <c r="R6" s="5"/>
      <c r="S6" s="5"/>
      <c r="T6" s="5"/>
      <c r="U6" s="5"/>
      <c r="V6" s="5"/>
      <c r="W6" s="5"/>
      <c r="X6" s="5" t="s">
        <v>36</v>
      </c>
      <c r="Y6" s="24">
        <v>43371</v>
      </c>
      <c r="Z6" s="4" t="s">
        <v>32</v>
      </c>
      <c r="AA6" s="24">
        <v>44467</v>
      </c>
      <c r="AB6" s="24"/>
      <c r="AC6" s="2" t="str">
        <f t="shared" si="0"/>
        <v>100</v>
      </c>
      <c r="AD6" s="2">
        <f t="shared" si="1"/>
        <v>0.02</v>
      </c>
      <c r="AE6" s="2">
        <f t="shared" si="2"/>
        <v>0.02</v>
      </c>
      <c r="AF6" s="1" t="str">
        <f t="shared" si="3"/>
        <v>5</v>
      </c>
      <c r="AG6" s="1">
        <v>12</v>
      </c>
      <c r="AH6" s="1" t="s">
        <v>27</v>
      </c>
      <c r="AI6" s="1">
        <f t="shared" si="4"/>
        <v>0</v>
      </c>
      <c r="AJ6" s="1">
        <f t="shared" si="5"/>
        <v>1</v>
      </c>
      <c r="AK6" s="25">
        <v>1</v>
      </c>
      <c r="AL6" s="1">
        <v>0</v>
      </c>
      <c r="AM6" s="1">
        <f t="shared" si="6"/>
        <v>1</v>
      </c>
      <c r="AN6" s="1"/>
      <c r="AO6" s="26">
        <v>1</v>
      </c>
      <c r="AP6" s="27"/>
      <c r="AQ6" s="28">
        <v>1</v>
      </c>
      <c r="AR6" s="25"/>
      <c r="AT6" s="29"/>
      <c r="AU6" s="12">
        <f t="shared" si="7"/>
        <v>1</v>
      </c>
      <c r="AV6" s="30"/>
      <c r="AW6" s="28"/>
      <c r="AX6" s="1"/>
      <c r="AY6" s="1"/>
      <c r="AZ6" s="15"/>
      <c r="BA6" s="14">
        <f t="shared" si="8"/>
        <v>0</v>
      </c>
      <c r="BB6" s="9"/>
      <c r="BC6" s="1"/>
      <c r="BD6" s="1"/>
      <c r="BE6" s="1"/>
      <c r="BF6" s="15"/>
      <c r="BG6" s="16">
        <f t="shared" si="9"/>
        <v>0</v>
      </c>
      <c r="BH6" s="16">
        <f t="shared" si="10"/>
        <v>1</v>
      </c>
    </row>
    <row r="7" spans="1:60" ht="25.5" customHeight="1" x14ac:dyDescent="0.25">
      <c r="A7" s="5" t="s">
        <v>789</v>
      </c>
      <c r="B7" s="31" t="s">
        <v>790</v>
      </c>
      <c r="C7" s="5" t="s">
        <v>1816</v>
      </c>
      <c r="D7" s="32">
        <v>0.06</v>
      </c>
      <c r="E7" s="10" t="s">
        <v>26</v>
      </c>
      <c r="F7" s="10" t="s">
        <v>29</v>
      </c>
      <c r="G7" s="10" t="s">
        <v>791</v>
      </c>
      <c r="H7" s="1" t="s">
        <v>1823</v>
      </c>
      <c r="I7" s="1" t="s">
        <v>27</v>
      </c>
      <c r="J7" s="4" t="s">
        <v>95</v>
      </c>
      <c r="K7" s="33">
        <v>60</v>
      </c>
      <c r="L7" s="10">
        <v>40</v>
      </c>
      <c r="M7" s="34" t="s">
        <v>792</v>
      </c>
      <c r="N7" s="34" t="s">
        <v>793</v>
      </c>
      <c r="O7" s="3" t="s">
        <v>33</v>
      </c>
      <c r="P7" s="4" t="s">
        <v>38</v>
      </c>
      <c r="Q7" s="18" t="s">
        <v>205</v>
      </c>
      <c r="R7" s="5"/>
      <c r="S7" s="5"/>
      <c r="T7" s="5"/>
      <c r="U7" s="5"/>
      <c r="V7" s="5"/>
      <c r="W7" s="5"/>
      <c r="X7" s="5" t="s">
        <v>36</v>
      </c>
      <c r="Y7" s="35">
        <v>43789</v>
      </c>
      <c r="Z7" s="31" t="s">
        <v>32</v>
      </c>
      <c r="AA7" s="35">
        <v>44885</v>
      </c>
      <c r="AB7" s="35"/>
      <c r="AC7" s="2" t="str">
        <f t="shared" si="0"/>
        <v>100</v>
      </c>
      <c r="AD7" s="2">
        <f t="shared" si="1"/>
        <v>0.06</v>
      </c>
      <c r="AE7" s="2">
        <f t="shared" si="2"/>
        <v>0.06</v>
      </c>
      <c r="AF7" s="1" t="str">
        <f t="shared" si="3"/>
        <v>5</v>
      </c>
      <c r="AG7" s="1">
        <v>12</v>
      </c>
      <c r="AH7" s="36" t="s">
        <v>27</v>
      </c>
      <c r="AI7" s="1">
        <f t="shared" si="4"/>
        <v>0.6</v>
      </c>
      <c r="AJ7" s="1">
        <f t="shared" si="5"/>
        <v>0.4</v>
      </c>
      <c r="AK7" s="37">
        <v>1</v>
      </c>
      <c r="AL7" s="1">
        <v>1</v>
      </c>
      <c r="AM7" s="1">
        <f t="shared" si="6"/>
        <v>0</v>
      </c>
      <c r="AN7" s="1"/>
      <c r="AO7" s="26">
        <v>1</v>
      </c>
      <c r="AP7" s="38"/>
      <c r="AQ7" s="28">
        <v>1</v>
      </c>
      <c r="AR7" s="25"/>
      <c r="AT7" s="11"/>
      <c r="AU7" s="12">
        <f t="shared" si="7"/>
        <v>0</v>
      </c>
      <c r="AV7" s="30"/>
      <c r="AW7" s="28"/>
      <c r="AX7" s="28"/>
      <c r="AY7" s="28"/>
      <c r="AZ7" s="39"/>
      <c r="BA7" s="14">
        <f t="shared" si="8"/>
        <v>0</v>
      </c>
      <c r="BB7" s="30"/>
      <c r="BC7" s="36"/>
      <c r="BD7" s="36"/>
      <c r="BE7" s="36"/>
      <c r="BF7" s="40"/>
      <c r="BG7" s="16">
        <f t="shared" si="9"/>
        <v>0</v>
      </c>
      <c r="BH7" s="16">
        <f t="shared" si="10"/>
        <v>0</v>
      </c>
    </row>
    <row r="8" spans="1:60" ht="25.5" customHeight="1" x14ac:dyDescent="0.25">
      <c r="A8" s="4" t="s">
        <v>794</v>
      </c>
      <c r="B8" s="4" t="s">
        <v>795</v>
      </c>
      <c r="C8" s="5" t="s">
        <v>1816</v>
      </c>
      <c r="D8" s="21">
        <v>0.03</v>
      </c>
      <c r="E8" s="4" t="s">
        <v>26</v>
      </c>
      <c r="F8" s="4" t="s">
        <v>29</v>
      </c>
      <c r="G8" s="4" t="s">
        <v>796</v>
      </c>
      <c r="H8" s="1" t="s">
        <v>1823</v>
      </c>
      <c r="I8" s="1" t="s">
        <v>27</v>
      </c>
      <c r="J8" s="4" t="s">
        <v>95</v>
      </c>
      <c r="K8" s="22">
        <v>40</v>
      </c>
      <c r="L8" s="4">
        <v>60</v>
      </c>
      <c r="M8" s="23" t="s">
        <v>28</v>
      </c>
      <c r="N8" s="23" t="s">
        <v>797</v>
      </c>
      <c r="O8" s="3" t="s">
        <v>2286</v>
      </c>
      <c r="P8" s="4" t="s">
        <v>38</v>
      </c>
      <c r="Q8" s="10" t="s">
        <v>42</v>
      </c>
      <c r="R8" s="5"/>
      <c r="S8" s="5"/>
      <c r="T8" s="5"/>
      <c r="U8" s="5"/>
      <c r="V8" s="5"/>
      <c r="W8" s="5"/>
      <c r="X8" s="5" t="s">
        <v>36</v>
      </c>
      <c r="Y8" s="24">
        <v>43021</v>
      </c>
      <c r="Z8" s="4" t="s">
        <v>32</v>
      </c>
      <c r="AA8" s="41">
        <v>44287</v>
      </c>
      <c r="AB8" s="41" t="s">
        <v>38</v>
      </c>
      <c r="AC8" s="2" t="str">
        <f t="shared" si="0"/>
        <v>100</v>
      </c>
      <c r="AD8" s="2">
        <f t="shared" si="1"/>
        <v>0.03</v>
      </c>
      <c r="AE8" s="2">
        <f t="shared" si="2"/>
        <v>0.03</v>
      </c>
      <c r="AF8" s="1" t="str">
        <f t="shared" si="3"/>
        <v>5</v>
      </c>
      <c r="AG8" s="1">
        <v>12</v>
      </c>
      <c r="AH8" s="1" t="s">
        <v>27</v>
      </c>
      <c r="AI8" s="1">
        <f t="shared" si="4"/>
        <v>0.4</v>
      </c>
      <c r="AJ8" s="1">
        <f t="shared" si="5"/>
        <v>0.6</v>
      </c>
      <c r="AK8" s="25">
        <v>1</v>
      </c>
      <c r="AL8" s="1">
        <v>0</v>
      </c>
      <c r="AM8" s="1">
        <f t="shared" si="6"/>
        <v>1</v>
      </c>
      <c r="AN8" s="1"/>
      <c r="AO8" s="42">
        <v>1</v>
      </c>
      <c r="AP8" s="27"/>
      <c r="AQ8" s="28">
        <v>1</v>
      </c>
      <c r="AR8" s="25"/>
      <c r="AT8" s="29"/>
      <c r="AU8" s="12">
        <f t="shared" si="7"/>
        <v>1</v>
      </c>
      <c r="AV8" s="30"/>
      <c r="AW8" s="28"/>
      <c r="AX8" s="1"/>
      <c r="AY8" s="1"/>
      <c r="AZ8" s="15"/>
      <c r="BA8" s="14">
        <f t="shared" si="8"/>
        <v>0</v>
      </c>
      <c r="BB8" s="9"/>
      <c r="BC8" s="1"/>
      <c r="BD8" s="1"/>
      <c r="BE8" s="1"/>
      <c r="BF8" s="15"/>
      <c r="BG8" s="16">
        <f t="shared" si="9"/>
        <v>0</v>
      </c>
      <c r="BH8" s="16">
        <f t="shared" si="10"/>
        <v>1</v>
      </c>
    </row>
    <row r="9" spans="1:60" ht="25.5" customHeight="1" x14ac:dyDescent="0.25">
      <c r="A9" s="4" t="s">
        <v>798</v>
      </c>
      <c r="B9" s="4" t="s">
        <v>799</v>
      </c>
      <c r="C9" s="5" t="s">
        <v>1816</v>
      </c>
      <c r="D9" s="21">
        <v>0.06</v>
      </c>
      <c r="E9" s="4" t="s">
        <v>26</v>
      </c>
      <c r="F9" s="4" t="s">
        <v>37</v>
      </c>
      <c r="G9" s="4" t="s">
        <v>800</v>
      </c>
      <c r="H9" s="1" t="s">
        <v>1823</v>
      </c>
      <c r="I9" s="1" t="s">
        <v>27</v>
      </c>
      <c r="J9" s="4" t="s">
        <v>2970</v>
      </c>
      <c r="K9" s="22">
        <v>15</v>
      </c>
      <c r="L9" s="4">
        <v>85</v>
      </c>
      <c r="M9" s="23" t="s">
        <v>801</v>
      </c>
      <c r="N9" s="23" t="s">
        <v>802</v>
      </c>
      <c r="O9" s="3" t="s">
        <v>33</v>
      </c>
      <c r="P9" s="4" t="s">
        <v>38</v>
      </c>
      <c r="Q9" s="10" t="s">
        <v>42</v>
      </c>
      <c r="R9" s="5"/>
      <c r="S9" s="5"/>
      <c r="T9" s="5"/>
      <c r="U9" s="5"/>
      <c r="V9" s="5"/>
      <c r="W9" s="5"/>
      <c r="X9" s="5" t="s">
        <v>36</v>
      </c>
      <c r="Y9" s="24">
        <v>43110</v>
      </c>
      <c r="Z9" s="4" t="s">
        <v>32</v>
      </c>
      <c r="AA9" s="24">
        <v>44206</v>
      </c>
      <c r="AB9" s="24"/>
      <c r="AC9" s="2" t="str">
        <f t="shared" si="0"/>
        <v>100</v>
      </c>
      <c r="AD9" s="2">
        <f t="shared" si="1"/>
        <v>0.06</v>
      </c>
      <c r="AE9" s="2">
        <f t="shared" si="2"/>
        <v>0.06</v>
      </c>
      <c r="AF9" s="1" t="str">
        <f t="shared" si="3"/>
        <v>5</v>
      </c>
      <c r="AG9" s="1">
        <v>12</v>
      </c>
      <c r="AH9" s="1" t="s">
        <v>27</v>
      </c>
      <c r="AI9" s="1">
        <f t="shared" si="4"/>
        <v>0.15</v>
      </c>
      <c r="AJ9" s="1">
        <f t="shared" si="5"/>
        <v>0.85</v>
      </c>
      <c r="AK9" s="25">
        <v>1</v>
      </c>
      <c r="AL9" s="1">
        <v>0</v>
      </c>
      <c r="AM9" s="1">
        <f t="shared" si="6"/>
        <v>1</v>
      </c>
      <c r="AN9" s="1"/>
      <c r="AO9" s="26">
        <v>1</v>
      </c>
      <c r="AP9" s="27"/>
      <c r="AQ9" s="28">
        <v>1</v>
      </c>
      <c r="AR9" s="25"/>
      <c r="AT9" s="29"/>
      <c r="AU9" s="12">
        <f t="shared" si="7"/>
        <v>1</v>
      </c>
      <c r="AV9" s="30"/>
      <c r="AW9" s="28"/>
      <c r="AX9" s="1"/>
      <c r="AY9" s="1"/>
      <c r="AZ9" s="15"/>
      <c r="BA9" s="14">
        <f t="shared" si="8"/>
        <v>0</v>
      </c>
      <c r="BB9" s="9"/>
      <c r="BC9" s="1"/>
      <c r="BD9" s="1"/>
      <c r="BE9" s="1"/>
      <c r="BF9" s="15"/>
      <c r="BG9" s="16">
        <f t="shared" si="9"/>
        <v>0</v>
      </c>
      <c r="BH9" s="16">
        <f t="shared" si="10"/>
        <v>1</v>
      </c>
    </row>
    <row r="10" spans="1:60" ht="25.5" customHeight="1" x14ac:dyDescent="0.25">
      <c r="A10" s="1" t="s">
        <v>40</v>
      </c>
      <c r="B10" s="1" t="s">
        <v>41</v>
      </c>
      <c r="C10" s="1" t="s">
        <v>1806</v>
      </c>
      <c r="D10" s="2">
        <v>1.71</v>
      </c>
      <c r="E10" s="1" t="s">
        <v>26</v>
      </c>
      <c r="F10" s="1" t="s">
        <v>29</v>
      </c>
      <c r="G10" s="1" t="s">
        <v>27</v>
      </c>
      <c r="H10" s="1" t="s">
        <v>27</v>
      </c>
      <c r="I10" s="1" t="s">
        <v>27</v>
      </c>
      <c r="J10" s="3" t="s">
        <v>804</v>
      </c>
      <c r="K10" s="4">
        <v>85</v>
      </c>
      <c r="L10" s="4">
        <v>15</v>
      </c>
      <c r="M10" s="4" t="s">
        <v>28</v>
      </c>
      <c r="N10" s="4" t="s">
        <v>31</v>
      </c>
      <c r="O10" s="3" t="s">
        <v>33</v>
      </c>
      <c r="P10" s="3" t="s">
        <v>38</v>
      </c>
      <c r="Q10" s="5" t="s">
        <v>42</v>
      </c>
      <c r="R10" s="4" t="s">
        <v>117</v>
      </c>
      <c r="S10" s="4" t="s">
        <v>1833</v>
      </c>
      <c r="T10" s="6" t="s">
        <v>2163</v>
      </c>
      <c r="U10" s="1" t="s">
        <v>35</v>
      </c>
      <c r="V10" s="1" t="s">
        <v>1820</v>
      </c>
      <c r="W10" s="4" t="s">
        <v>1881</v>
      </c>
      <c r="X10" s="1" t="s">
        <v>36</v>
      </c>
      <c r="Y10" s="1" t="s">
        <v>27</v>
      </c>
      <c r="Z10" s="1" t="s">
        <v>27</v>
      </c>
      <c r="AA10" s="1" t="s">
        <v>27</v>
      </c>
      <c r="AB10" s="1"/>
      <c r="AC10" s="2" t="str">
        <f t="shared" si="0"/>
        <v>85</v>
      </c>
      <c r="AD10" s="2">
        <f t="shared" si="1"/>
        <v>1.71</v>
      </c>
      <c r="AE10" s="2">
        <f t="shared" si="2"/>
        <v>1.4535</v>
      </c>
      <c r="AF10" s="2" t="str">
        <f t="shared" si="3"/>
        <v>20</v>
      </c>
      <c r="AG10" s="1" t="str">
        <f t="shared" ref="AG10:AG19" si="11">IF(AK10&lt;=10,"24",IF(AK10&gt;10,"30"))</f>
        <v>30</v>
      </c>
      <c r="AH10" s="1">
        <v>30</v>
      </c>
      <c r="AI10" s="1">
        <f t="shared" si="4"/>
        <v>37.064250000000001</v>
      </c>
      <c r="AJ10" s="1">
        <f t="shared" si="5"/>
        <v>6.5407500000000001</v>
      </c>
      <c r="AK10" s="7">
        <f t="shared" ref="AK10:AK19" si="12">AE10*AH10</f>
        <v>43.605000000000004</v>
      </c>
      <c r="AL10" s="7">
        <v>0</v>
      </c>
      <c r="AM10" s="7">
        <f t="shared" si="6"/>
        <v>43.605000000000004</v>
      </c>
      <c r="AN10" s="7"/>
      <c r="AO10" s="8">
        <v>44</v>
      </c>
      <c r="AP10" s="9"/>
      <c r="AQ10" s="1"/>
      <c r="AR10" s="1">
        <v>10</v>
      </c>
      <c r="AS10" s="10">
        <v>20</v>
      </c>
      <c r="AT10" s="15">
        <v>14</v>
      </c>
      <c r="AU10" s="12">
        <f t="shared" si="7"/>
        <v>44</v>
      </c>
      <c r="AV10" s="9"/>
      <c r="AW10" s="10"/>
      <c r="AX10" s="10"/>
      <c r="AY10" s="10"/>
      <c r="AZ10" s="11"/>
      <c r="BA10" s="14">
        <f t="shared" si="8"/>
        <v>0</v>
      </c>
      <c r="BB10" s="9"/>
      <c r="BC10" s="1"/>
      <c r="BD10" s="1"/>
      <c r="BE10" s="1"/>
      <c r="BF10" s="15"/>
      <c r="BG10" s="16">
        <f t="shared" si="9"/>
        <v>0</v>
      </c>
      <c r="BH10" s="16">
        <f t="shared" si="10"/>
        <v>44</v>
      </c>
    </row>
    <row r="11" spans="1:60" ht="25.5" customHeight="1" x14ac:dyDescent="0.25">
      <c r="A11" s="43" t="s">
        <v>45</v>
      </c>
      <c r="B11" s="43" t="s">
        <v>46</v>
      </c>
      <c r="C11" s="1" t="s">
        <v>1806</v>
      </c>
      <c r="D11" s="44">
        <v>9.81</v>
      </c>
      <c r="E11" s="43" t="s">
        <v>26</v>
      </c>
      <c r="F11" s="1" t="s">
        <v>29</v>
      </c>
      <c r="G11" s="1" t="s">
        <v>27</v>
      </c>
      <c r="H11" s="1" t="s">
        <v>27</v>
      </c>
      <c r="I11" s="1" t="s">
        <v>27</v>
      </c>
      <c r="J11" s="3" t="s">
        <v>804</v>
      </c>
      <c r="K11" s="3">
        <v>100</v>
      </c>
      <c r="L11" s="3">
        <v>0</v>
      </c>
      <c r="M11" s="4" t="s">
        <v>30</v>
      </c>
      <c r="N11" s="3" t="s">
        <v>47</v>
      </c>
      <c r="O11" s="3" t="s">
        <v>33</v>
      </c>
      <c r="P11" s="3" t="s">
        <v>38</v>
      </c>
      <c r="Q11" s="5" t="s">
        <v>42</v>
      </c>
      <c r="R11" s="4" t="s">
        <v>117</v>
      </c>
      <c r="S11" s="4" t="s">
        <v>1833</v>
      </c>
      <c r="T11" s="6" t="s">
        <v>2163</v>
      </c>
      <c r="U11" s="4" t="s">
        <v>151</v>
      </c>
      <c r="V11" s="4" t="s">
        <v>1820</v>
      </c>
      <c r="W11" s="4" t="s">
        <v>1901</v>
      </c>
      <c r="X11" s="4" t="s">
        <v>36</v>
      </c>
      <c r="Y11" s="1" t="s">
        <v>27</v>
      </c>
      <c r="Z11" s="1" t="s">
        <v>27</v>
      </c>
      <c r="AA11" s="1" t="s">
        <v>27</v>
      </c>
      <c r="AB11" s="1"/>
      <c r="AC11" s="2" t="str">
        <f t="shared" si="0"/>
        <v>80</v>
      </c>
      <c r="AD11" s="2">
        <f t="shared" si="1"/>
        <v>9.81</v>
      </c>
      <c r="AE11" s="2">
        <f t="shared" si="2"/>
        <v>7.8480000000000008</v>
      </c>
      <c r="AF11" s="2" t="str">
        <f t="shared" si="3"/>
        <v>70</v>
      </c>
      <c r="AG11" s="1" t="str">
        <f t="shared" si="11"/>
        <v>30</v>
      </c>
      <c r="AH11" s="1">
        <v>30</v>
      </c>
      <c r="AI11" s="1">
        <f t="shared" si="4"/>
        <v>235.44000000000003</v>
      </c>
      <c r="AJ11" s="1">
        <f t="shared" si="5"/>
        <v>0</v>
      </c>
      <c r="AK11" s="7">
        <f t="shared" si="12"/>
        <v>235.44000000000003</v>
      </c>
      <c r="AL11" s="7">
        <v>0</v>
      </c>
      <c r="AM11" s="7">
        <f t="shared" si="6"/>
        <v>235.44000000000003</v>
      </c>
      <c r="AN11" s="7"/>
      <c r="AO11" s="8">
        <v>235</v>
      </c>
      <c r="AP11" s="9"/>
      <c r="AR11" s="1">
        <v>35</v>
      </c>
      <c r="AS11" s="1">
        <v>70</v>
      </c>
      <c r="AT11" s="15">
        <v>70</v>
      </c>
      <c r="AU11" s="12">
        <f t="shared" si="7"/>
        <v>175</v>
      </c>
      <c r="AV11" s="9">
        <v>60</v>
      </c>
      <c r="AZ11" s="20"/>
      <c r="BA11" s="14">
        <f t="shared" si="8"/>
        <v>60</v>
      </c>
      <c r="BB11" s="9"/>
      <c r="BC11" s="1"/>
      <c r="BD11" s="1"/>
      <c r="BE11" s="1"/>
      <c r="BF11" s="15"/>
      <c r="BG11" s="16">
        <f t="shared" si="9"/>
        <v>0</v>
      </c>
      <c r="BH11" s="16">
        <f t="shared" si="10"/>
        <v>235</v>
      </c>
    </row>
    <row r="12" spans="1:60" ht="25.5" customHeight="1" x14ac:dyDescent="0.25">
      <c r="A12" s="1" t="s">
        <v>48</v>
      </c>
      <c r="B12" s="1" t="s">
        <v>49</v>
      </c>
      <c r="C12" s="1" t="s">
        <v>1806</v>
      </c>
      <c r="D12" s="2">
        <v>17.82</v>
      </c>
      <c r="E12" s="1" t="s">
        <v>26</v>
      </c>
      <c r="F12" s="1" t="s">
        <v>29</v>
      </c>
      <c r="G12" s="1" t="s">
        <v>27</v>
      </c>
      <c r="H12" s="1" t="s">
        <v>27</v>
      </c>
      <c r="I12" s="1" t="s">
        <v>27</v>
      </c>
      <c r="J12" s="4" t="s">
        <v>804</v>
      </c>
      <c r="K12" s="4">
        <v>100</v>
      </c>
      <c r="L12" s="4">
        <v>0</v>
      </c>
      <c r="M12" s="4" t="s">
        <v>30</v>
      </c>
      <c r="N12" s="3" t="s">
        <v>50</v>
      </c>
      <c r="O12" s="3" t="s">
        <v>2216</v>
      </c>
      <c r="P12" s="3" t="s">
        <v>38</v>
      </c>
      <c r="Q12" s="5" t="s">
        <v>42</v>
      </c>
      <c r="R12" s="4" t="s">
        <v>117</v>
      </c>
      <c r="S12" s="4" t="s">
        <v>1833</v>
      </c>
      <c r="T12" s="6" t="s">
        <v>2163</v>
      </c>
      <c r="U12" s="4" t="s">
        <v>151</v>
      </c>
      <c r="V12" s="4" t="s">
        <v>1820</v>
      </c>
      <c r="W12" s="4" t="s">
        <v>1901</v>
      </c>
      <c r="X12" s="4" t="s">
        <v>36</v>
      </c>
      <c r="Y12" s="1" t="s">
        <v>27</v>
      </c>
      <c r="Z12" s="1" t="s">
        <v>27</v>
      </c>
      <c r="AA12" s="1" t="s">
        <v>27</v>
      </c>
      <c r="AB12" s="1"/>
      <c r="AC12" s="2" t="str">
        <f t="shared" si="0"/>
        <v>65</v>
      </c>
      <c r="AD12" s="2">
        <f t="shared" si="1"/>
        <v>17.82</v>
      </c>
      <c r="AE12" s="2">
        <f t="shared" si="2"/>
        <v>11.583</v>
      </c>
      <c r="AF12" s="2" t="str">
        <f t="shared" si="3"/>
        <v>70</v>
      </c>
      <c r="AG12" s="1" t="str">
        <f t="shared" si="11"/>
        <v>30</v>
      </c>
      <c r="AH12" s="1">
        <v>30</v>
      </c>
      <c r="AI12" s="1">
        <f t="shared" si="4"/>
        <v>347.49</v>
      </c>
      <c r="AJ12" s="1">
        <f t="shared" si="5"/>
        <v>0</v>
      </c>
      <c r="AK12" s="7">
        <f t="shared" si="12"/>
        <v>347.49</v>
      </c>
      <c r="AL12" s="7">
        <v>0</v>
      </c>
      <c r="AM12" s="7">
        <f t="shared" si="6"/>
        <v>347.49</v>
      </c>
      <c r="AN12" s="7"/>
      <c r="AO12" s="8">
        <v>347</v>
      </c>
      <c r="AP12" s="9"/>
      <c r="AQ12" s="10"/>
      <c r="AR12" s="1">
        <v>35</v>
      </c>
      <c r="AS12" s="1">
        <v>70</v>
      </c>
      <c r="AT12" s="15">
        <v>70</v>
      </c>
      <c r="AU12" s="12">
        <f t="shared" si="7"/>
        <v>175</v>
      </c>
      <c r="AV12" s="9">
        <v>70</v>
      </c>
      <c r="AW12" s="1">
        <v>70</v>
      </c>
      <c r="AX12" s="1">
        <v>32</v>
      </c>
      <c r="AY12" s="1"/>
      <c r="AZ12" s="15"/>
      <c r="BA12" s="14">
        <f t="shared" si="8"/>
        <v>172</v>
      </c>
      <c r="BB12" s="9"/>
      <c r="BC12" s="1"/>
      <c r="BD12" s="1"/>
      <c r="BE12" s="1"/>
      <c r="BF12" s="15"/>
      <c r="BG12" s="16">
        <f t="shared" si="9"/>
        <v>0</v>
      </c>
      <c r="BH12" s="16">
        <f t="shared" si="10"/>
        <v>347</v>
      </c>
    </row>
    <row r="13" spans="1:60" ht="25.5" customHeight="1" x14ac:dyDescent="0.25">
      <c r="A13" s="1" t="s">
        <v>52</v>
      </c>
      <c r="B13" s="1" t="s">
        <v>53</v>
      </c>
      <c r="C13" s="1" t="s">
        <v>1806</v>
      </c>
      <c r="D13" s="2">
        <v>5.59</v>
      </c>
      <c r="E13" s="1" t="s">
        <v>26</v>
      </c>
      <c r="F13" s="1" t="s">
        <v>29</v>
      </c>
      <c r="G13" s="1" t="s">
        <v>27</v>
      </c>
      <c r="H13" s="1" t="s">
        <v>27</v>
      </c>
      <c r="I13" s="1" t="s">
        <v>27</v>
      </c>
      <c r="J13" s="3" t="s">
        <v>804</v>
      </c>
      <c r="K13" s="3">
        <v>100</v>
      </c>
      <c r="L13" s="3">
        <v>0</v>
      </c>
      <c r="M13" s="4" t="s">
        <v>30</v>
      </c>
      <c r="N13" s="3" t="s">
        <v>54</v>
      </c>
      <c r="O13" s="3" t="s">
        <v>33</v>
      </c>
      <c r="P13" s="3" t="s">
        <v>38</v>
      </c>
      <c r="Q13" s="4" t="s">
        <v>55</v>
      </c>
      <c r="R13" s="4" t="s">
        <v>1836</v>
      </c>
      <c r="S13" s="19" t="s">
        <v>1835</v>
      </c>
      <c r="T13" s="6" t="s">
        <v>2163</v>
      </c>
      <c r="U13" s="4" t="s">
        <v>151</v>
      </c>
      <c r="V13" s="4" t="s">
        <v>1820</v>
      </c>
      <c r="W13" s="4" t="s">
        <v>1888</v>
      </c>
      <c r="X13" s="4" t="s">
        <v>36</v>
      </c>
      <c r="Y13" s="1" t="s">
        <v>27</v>
      </c>
      <c r="Z13" s="1" t="s">
        <v>27</v>
      </c>
      <c r="AA13" s="1" t="s">
        <v>27</v>
      </c>
      <c r="AB13" s="1"/>
      <c r="AC13" s="2" t="str">
        <f t="shared" si="0"/>
        <v>80</v>
      </c>
      <c r="AD13" s="2">
        <f t="shared" si="1"/>
        <v>5.59</v>
      </c>
      <c r="AE13" s="2">
        <f t="shared" si="2"/>
        <v>4.4719999999999995</v>
      </c>
      <c r="AF13" s="2" t="str">
        <f t="shared" si="3"/>
        <v>40</v>
      </c>
      <c r="AG13" s="1" t="str">
        <f t="shared" si="11"/>
        <v>30</v>
      </c>
      <c r="AH13" s="1">
        <v>30</v>
      </c>
      <c r="AI13" s="1">
        <f t="shared" si="4"/>
        <v>134.16</v>
      </c>
      <c r="AJ13" s="1">
        <f t="shared" si="5"/>
        <v>0</v>
      </c>
      <c r="AK13" s="7">
        <f t="shared" si="12"/>
        <v>134.16</v>
      </c>
      <c r="AL13" s="7">
        <v>0</v>
      </c>
      <c r="AM13" s="7">
        <f t="shared" si="6"/>
        <v>134.16</v>
      </c>
      <c r="AN13" s="7"/>
      <c r="AO13" s="8">
        <v>134</v>
      </c>
      <c r="AP13" s="9"/>
      <c r="AQ13" s="1"/>
      <c r="AR13" s="1">
        <v>20</v>
      </c>
      <c r="AS13" s="1">
        <v>40</v>
      </c>
      <c r="AT13" s="15">
        <v>40</v>
      </c>
      <c r="AU13" s="12">
        <f t="shared" si="7"/>
        <v>100</v>
      </c>
      <c r="AV13" s="9">
        <v>34</v>
      </c>
      <c r="AW13" s="1"/>
      <c r="AX13" s="1"/>
      <c r="AY13" s="1"/>
      <c r="AZ13" s="15"/>
      <c r="BA13" s="14">
        <f t="shared" si="8"/>
        <v>34</v>
      </c>
      <c r="BB13" s="9"/>
      <c r="BC13" s="1"/>
      <c r="BD13" s="1"/>
      <c r="BE13" s="1"/>
      <c r="BF13" s="15"/>
      <c r="BG13" s="16">
        <f t="shared" si="9"/>
        <v>0</v>
      </c>
      <c r="BH13" s="16">
        <f t="shared" si="10"/>
        <v>134</v>
      </c>
    </row>
    <row r="14" spans="1:60" ht="25.5" customHeight="1" x14ac:dyDescent="0.25">
      <c r="A14" s="1" t="s">
        <v>56</v>
      </c>
      <c r="B14" s="1" t="s">
        <v>57</v>
      </c>
      <c r="C14" s="1" t="s">
        <v>1806</v>
      </c>
      <c r="D14" s="2">
        <v>6.46</v>
      </c>
      <c r="E14" s="1" t="s">
        <v>26</v>
      </c>
      <c r="F14" s="1" t="s">
        <v>37</v>
      </c>
      <c r="G14" s="1" t="s">
        <v>27</v>
      </c>
      <c r="H14" s="1" t="s">
        <v>27</v>
      </c>
      <c r="I14" s="1" t="s">
        <v>27</v>
      </c>
      <c r="J14" s="3" t="s">
        <v>804</v>
      </c>
      <c r="K14" s="3">
        <v>75</v>
      </c>
      <c r="L14" s="3">
        <v>25</v>
      </c>
      <c r="M14" s="4" t="s">
        <v>1972</v>
      </c>
      <c r="N14" s="3" t="s">
        <v>47</v>
      </c>
      <c r="O14" s="3" t="s">
        <v>33</v>
      </c>
      <c r="P14" s="3" t="s">
        <v>38</v>
      </c>
      <c r="Q14" s="5" t="s">
        <v>42</v>
      </c>
      <c r="R14" s="4" t="s">
        <v>117</v>
      </c>
      <c r="S14" s="4" t="s">
        <v>1833</v>
      </c>
      <c r="T14" s="6" t="s">
        <v>2163</v>
      </c>
      <c r="U14" s="4" t="s">
        <v>151</v>
      </c>
      <c r="V14" s="4" t="s">
        <v>1820</v>
      </c>
      <c r="W14" s="4" t="s">
        <v>58</v>
      </c>
      <c r="X14" s="4" t="s">
        <v>36</v>
      </c>
      <c r="Y14" s="1" t="s">
        <v>27</v>
      </c>
      <c r="Z14" s="1" t="s">
        <v>27</v>
      </c>
      <c r="AA14" s="1" t="s">
        <v>27</v>
      </c>
      <c r="AB14" s="1"/>
      <c r="AC14" s="2" t="str">
        <f t="shared" si="0"/>
        <v>80</v>
      </c>
      <c r="AD14" s="2">
        <f t="shared" si="1"/>
        <v>6.46</v>
      </c>
      <c r="AE14" s="2">
        <f t="shared" si="2"/>
        <v>5.1679999999999993</v>
      </c>
      <c r="AF14" s="2" t="str">
        <f t="shared" si="3"/>
        <v>40</v>
      </c>
      <c r="AG14" s="1" t="str">
        <f t="shared" si="11"/>
        <v>30</v>
      </c>
      <c r="AH14" s="1">
        <v>20</v>
      </c>
      <c r="AI14" s="1">
        <f t="shared" si="4"/>
        <v>77.52</v>
      </c>
      <c r="AJ14" s="1">
        <f t="shared" si="5"/>
        <v>25.839999999999996</v>
      </c>
      <c r="AK14" s="7">
        <f t="shared" si="12"/>
        <v>103.35999999999999</v>
      </c>
      <c r="AL14" s="7">
        <v>0</v>
      </c>
      <c r="AM14" s="7">
        <f t="shared" si="6"/>
        <v>103.35999999999999</v>
      </c>
      <c r="AN14" s="7"/>
      <c r="AO14" s="8">
        <v>103</v>
      </c>
      <c r="AP14" s="9"/>
      <c r="AQ14" s="1"/>
      <c r="AR14" s="1">
        <v>20</v>
      </c>
      <c r="AS14" s="1">
        <v>40</v>
      </c>
      <c r="AT14" s="15">
        <v>40</v>
      </c>
      <c r="AU14" s="12">
        <f t="shared" si="7"/>
        <v>100</v>
      </c>
      <c r="AV14" s="9">
        <v>3</v>
      </c>
      <c r="AW14" s="1"/>
      <c r="AX14" s="1"/>
      <c r="AY14" s="1"/>
      <c r="AZ14" s="15"/>
      <c r="BA14" s="14">
        <f t="shared" si="8"/>
        <v>3</v>
      </c>
      <c r="BB14" s="9"/>
      <c r="BC14" s="1"/>
      <c r="BD14" s="1"/>
      <c r="BE14" s="1"/>
      <c r="BF14" s="15"/>
      <c r="BG14" s="16">
        <f t="shared" si="9"/>
        <v>0</v>
      </c>
      <c r="BH14" s="16">
        <f t="shared" si="10"/>
        <v>103</v>
      </c>
    </row>
    <row r="15" spans="1:60" ht="25.5" customHeight="1" x14ac:dyDescent="0.25">
      <c r="A15" s="1" t="s">
        <v>59</v>
      </c>
      <c r="B15" s="1" t="s">
        <v>60</v>
      </c>
      <c r="C15" s="1" t="s">
        <v>1806</v>
      </c>
      <c r="D15" s="2">
        <v>0.17</v>
      </c>
      <c r="E15" s="1" t="s">
        <v>26</v>
      </c>
      <c r="F15" s="1" t="s">
        <v>29</v>
      </c>
      <c r="G15" s="1" t="s">
        <v>27</v>
      </c>
      <c r="H15" s="1" t="s">
        <v>27</v>
      </c>
      <c r="I15" s="1" t="s">
        <v>27</v>
      </c>
      <c r="J15" s="4" t="s">
        <v>2970</v>
      </c>
      <c r="K15" s="4">
        <v>0</v>
      </c>
      <c r="L15" s="4">
        <v>100</v>
      </c>
      <c r="M15" s="4" t="s">
        <v>28</v>
      </c>
      <c r="N15" s="4" t="s">
        <v>61</v>
      </c>
      <c r="O15" s="3" t="s">
        <v>33</v>
      </c>
      <c r="P15" s="3" t="s">
        <v>38</v>
      </c>
      <c r="Q15" s="5" t="s">
        <v>42</v>
      </c>
      <c r="R15" s="4" t="s">
        <v>117</v>
      </c>
      <c r="S15" s="4" t="s">
        <v>1833</v>
      </c>
      <c r="T15" s="6" t="s">
        <v>2163</v>
      </c>
      <c r="U15" s="4" t="s">
        <v>151</v>
      </c>
      <c r="V15" s="4" t="s">
        <v>1820</v>
      </c>
      <c r="W15" s="4" t="s">
        <v>1901</v>
      </c>
      <c r="X15" s="4" t="s">
        <v>36</v>
      </c>
      <c r="Y15" s="1" t="s">
        <v>27</v>
      </c>
      <c r="Z15" s="1" t="s">
        <v>27</v>
      </c>
      <c r="AA15" s="1" t="s">
        <v>27</v>
      </c>
      <c r="AB15" s="1"/>
      <c r="AC15" s="2" t="str">
        <f t="shared" si="0"/>
        <v>100</v>
      </c>
      <c r="AD15" s="2">
        <f t="shared" si="1"/>
        <v>0.17</v>
      </c>
      <c r="AE15" s="2">
        <f t="shared" si="2"/>
        <v>0.17</v>
      </c>
      <c r="AF15" s="2" t="str">
        <f t="shared" si="3"/>
        <v>5</v>
      </c>
      <c r="AG15" s="1" t="str">
        <f t="shared" si="11"/>
        <v>24</v>
      </c>
      <c r="AH15" s="1">
        <v>30</v>
      </c>
      <c r="AI15" s="1">
        <f t="shared" si="4"/>
        <v>0</v>
      </c>
      <c r="AJ15" s="1">
        <f t="shared" si="5"/>
        <v>5.1000000000000005</v>
      </c>
      <c r="AK15" s="7">
        <f t="shared" si="12"/>
        <v>5.1000000000000005</v>
      </c>
      <c r="AL15" s="7">
        <v>0</v>
      </c>
      <c r="AM15" s="7">
        <f t="shared" si="6"/>
        <v>5.1000000000000005</v>
      </c>
      <c r="AN15" s="7"/>
      <c r="AO15" s="8">
        <v>5</v>
      </c>
      <c r="AP15" s="9"/>
      <c r="AQ15" s="10"/>
      <c r="AR15" s="45">
        <v>5</v>
      </c>
      <c r="AS15" s="1"/>
      <c r="AT15" s="15"/>
      <c r="AU15" s="12">
        <f t="shared" si="7"/>
        <v>5</v>
      </c>
      <c r="AV15" s="13"/>
      <c r="AW15" s="10"/>
      <c r="AX15" s="10"/>
      <c r="AY15" s="10"/>
      <c r="AZ15" s="11"/>
      <c r="BA15" s="14">
        <f t="shared" si="8"/>
        <v>0</v>
      </c>
      <c r="BB15" s="9"/>
      <c r="BC15" s="1"/>
      <c r="BD15" s="1"/>
      <c r="BE15" s="1"/>
      <c r="BF15" s="15"/>
      <c r="BG15" s="16">
        <f t="shared" si="9"/>
        <v>0</v>
      </c>
      <c r="BH15" s="16">
        <f t="shared" si="10"/>
        <v>5</v>
      </c>
    </row>
    <row r="16" spans="1:60" ht="25.5" customHeight="1" x14ac:dyDescent="0.25">
      <c r="A16" s="1" t="s">
        <v>63</v>
      </c>
      <c r="B16" s="1" t="s">
        <v>64</v>
      </c>
      <c r="C16" s="1" t="s">
        <v>1806</v>
      </c>
      <c r="D16" s="2">
        <v>3.23</v>
      </c>
      <c r="E16" s="1" t="s">
        <v>26</v>
      </c>
      <c r="F16" s="1" t="s">
        <v>29</v>
      </c>
      <c r="G16" s="1" t="s">
        <v>27</v>
      </c>
      <c r="H16" s="1" t="s">
        <v>27</v>
      </c>
      <c r="I16" s="1" t="s">
        <v>27</v>
      </c>
      <c r="J16" s="3" t="s">
        <v>804</v>
      </c>
      <c r="K16" s="4">
        <v>100</v>
      </c>
      <c r="L16" s="4">
        <v>0</v>
      </c>
      <c r="M16" s="4" t="s">
        <v>30</v>
      </c>
      <c r="N16" s="4" t="s">
        <v>65</v>
      </c>
      <c r="O16" s="3" t="s">
        <v>2216</v>
      </c>
      <c r="P16" s="3" t="s">
        <v>38</v>
      </c>
      <c r="Q16" s="5" t="s">
        <v>42</v>
      </c>
      <c r="R16" s="4" t="s">
        <v>117</v>
      </c>
      <c r="S16" s="4" t="s">
        <v>1833</v>
      </c>
      <c r="T16" s="6" t="s">
        <v>2163</v>
      </c>
      <c r="U16" s="4" t="s">
        <v>35</v>
      </c>
      <c r="V16" s="4" t="s">
        <v>1820</v>
      </c>
      <c r="W16" s="4" t="s">
        <v>278</v>
      </c>
      <c r="X16" s="4" t="s">
        <v>36</v>
      </c>
      <c r="Y16" s="1" t="s">
        <v>27</v>
      </c>
      <c r="Z16" s="1" t="s">
        <v>27</v>
      </c>
      <c r="AA16" s="1" t="s">
        <v>27</v>
      </c>
      <c r="AB16" s="1"/>
      <c r="AC16" s="2" t="str">
        <f t="shared" si="0"/>
        <v>85</v>
      </c>
      <c r="AD16" s="2">
        <f t="shared" si="1"/>
        <v>3.23</v>
      </c>
      <c r="AE16" s="2">
        <f t="shared" si="2"/>
        <v>2.7455000000000003</v>
      </c>
      <c r="AF16" s="2" t="str">
        <f t="shared" si="3"/>
        <v>30</v>
      </c>
      <c r="AG16" s="1" t="str">
        <f t="shared" si="11"/>
        <v>30</v>
      </c>
      <c r="AH16" s="1">
        <v>30</v>
      </c>
      <c r="AI16" s="1">
        <f t="shared" si="4"/>
        <v>82.364999999999995</v>
      </c>
      <c r="AJ16" s="1">
        <f t="shared" si="5"/>
        <v>0</v>
      </c>
      <c r="AK16" s="7">
        <f t="shared" si="12"/>
        <v>82.365000000000009</v>
      </c>
      <c r="AL16" s="7">
        <v>0</v>
      </c>
      <c r="AM16" s="7">
        <f t="shared" si="6"/>
        <v>82.365000000000009</v>
      </c>
      <c r="AN16" s="7"/>
      <c r="AO16" s="8">
        <v>82</v>
      </c>
      <c r="AP16" s="9"/>
      <c r="AQ16" s="18"/>
      <c r="AR16" s="4">
        <v>15</v>
      </c>
      <c r="AS16" s="4">
        <v>30</v>
      </c>
      <c r="AT16" s="11">
        <v>30</v>
      </c>
      <c r="AU16" s="12">
        <f t="shared" si="7"/>
        <v>75</v>
      </c>
      <c r="AV16" s="9">
        <v>7</v>
      </c>
      <c r="AW16" s="1"/>
      <c r="AX16" s="1"/>
      <c r="AY16" s="1"/>
      <c r="AZ16" s="15"/>
      <c r="BA16" s="14">
        <f t="shared" si="8"/>
        <v>7</v>
      </c>
      <c r="BB16" s="9"/>
      <c r="BC16" s="1"/>
      <c r="BD16" s="1"/>
      <c r="BE16" s="1"/>
      <c r="BF16" s="15"/>
      <c r="BG16" s="16">
        <f t="shared" si="9"/>
        <v>0</v>
      </c>
      <c r="BH16" s="16">
        <f t="shared" si="10"/>
        <v>82</v>
      </c>
    </row>
    <row r="17" spans="1:60" ht="25.5" customHeight="1" x14ac:dyDescent="0.25">
      <c r="A17" s="4" t="s">
        <v>2429</v>
      </c>
      <c r="B17" s="1" t="s">
        <v>2134</v>
      </c>
      <c r="C17" s="1" t="s">
        <v>1806</v>
      </c>
      <c r="D17" s="2">
        <v>0.05</v>
      </c>
      <c r="E17" s="4" t="s">
        <v>803</v>
      </c>
      <c r="F17" s="4" t="s">
        <v>37</v>
      </c>
      <c r="G17" s="1" t="s">
        <v>27</v>
      </c>
      <c r="H17" s="1" t="s">
        <v>27</v>
      </c>
      <c r="I17" s="1" t="s">
        <v>27</v>
      </c>
      <c r="J17" s="4" t="s">
        <v>804</v>
      </c>
      <c r="K17" s="46" t="s">
        <v>2169</v>
      </c>
      <c r="L17" s="46" t="s">
        <v>2170</v>
      </c>
      <c r="M17" s="46" t="s">
        <v>2176</v>
      </c>
      <c r="N17" s="4" t="s">
        <v>2364</v>
      </c>
      <c r="O17" s="4" t="s">
        <v>33</v>
      </c>
      <c r="P17" s="4" t="s">
        <v>38</v>
      </c>
      <c r="Q17" s="4" t="s">
        <v>2363</v>
      </c>
      <c r="R17" s="4" t="s">
        <v>1836</v>
      </c>
      <c r="S17" s="4" t="s">
        <v>2427</v>
      </c>
      <c r="T17" s="6" t="s">
        <v>2163</v>
      </c>
      <c r="U17" s="4" t="s">
        <v>151</v>
      </c>
      <c r="V17" s="19" t="s">
        <v>1820</v>
      </c>
      <c r="W17" s="4" t="s">
        <v>1966</v>
      </c>
      <c r="X17" s="4" t="s">
        <v>36</v>
      </c>
      <c r="Y17" s="1" t="s">
        <v>27</v>
      </c>
      <c r="Z17" s="1" t="s">
        <v>27</v>
      </c>
      <c r="AA17" s="1" t="s">
        <v>27</v>
      </c>
      <c r="AC17" s="2" t="str">
        <f t="shared" si="0"/>
        <v>100</v>
      </c>
      <c r="AD17" s="2">
        <f t="shared" si="1"/>
        <v>0.05</v>
      </c>
      <c r="AE17" s="2">
        <f t="shared" si="2"/>
        <v>0.05</v>
      </c>
      <c r="AF17" s="2" t="str">
        <f t="shared" si="3"/>
        <v>5</v>
      </c>
      <c r="AG17" s="1" t="str">
        <f t="shared" si="11"/>
        <v>24</v>
      </c>
      <c r="AH17" s="4">
        <v>20</v>
      </c>
      <c r="AI17" s="1">
        <f t="shared" si="4"/>
        <v>1</v>
      </c>
      <c r="AJ17" s="1">
        <f t="shared" si="5"/>
        <v>0</v>
      </c>
      <c r="AK17" s="7">
        <f t="shared" si="12"/>
        <v>1</v>
      </c>
      <c r="AL17" s="7">
        <v>0</v>
      </c>
      <c r="AM17" s="7">
        <f t="shared" si="6"/>
        <v>1</v>
      </c>
      <c r="AO17" s="8">
        <v>1</v>
      </c>
      <c r="AP17" s="17"/>
      <c r="AR17" s="4">
        <v>1</v>
      </c>
      <c r="AT17" s="20"/>
      <c r="AU17" s="12">
        <f t="shared" si="7"/>
        <v>1</v>
      </c>
      <c r="AV17" s="17"/>
      <c r="AZ17" s="20"/>
      <c r="BA17" s="14">
        <f t="shared" si="8"/>
        <v>0</v>
      </c>
      <c r="BB17" s="17"/>
      <c r="BF17" s="20"/>
      <c r="BG17" s="16">
        <f t="shared" si="9"/>
        <v>0</v>
      </c>
      <c r="BH17" s="16">
        <f t="shared" si="10"/>
        <v>1</v>
      </c>
    </row>
    <row r="18" spans="1:60" ht="24.75" customHeight="1" x14ac:dyDescent="0.25">
      <c r="A18" s="1" t="s">
        <v>90</v>
      </c>
      <c r="B18" s="1" t="s">
        <v>91</v>
      </c>
      <c r="C18" s="1" t="s">
        <v>1806</v>
      </c>
      <c r="D18" s="2">
        <v>1.26</v>
      </c>
      <c r="E18" s="1" t="s">
        <v>92</v>
      </c>
      <c r="F18" s="1" t="s">
        <v>73</v>
      </c>
      <c r="G18" s="1" t="s">
        <v>27</v>
      </c>
      <c r="H18" s="1" t="s">
        <v>27</v>
      </c>
      <c r="I18" s="1" t="s">
        <v>27</v>
      </c>
      <c r="J18" s="3" t="s">
        <v>95</v>
      </c>
      <c r="K18" s="3">
        <v>50</v>
      </c>
      <c r="L18" s="3">
        <v>50</v>
      </c>
      <c r="M18" s="4" t="s">
        <v>93</v>
      </c>
      <c r="N18" s="4" t="s">
        <v>94</v>
      </c>
      <c r="O18" s="3" t="s">
        <v>2217</v>
      </c>
      <c r="P18" s="3" t="s">
        <v>38</v>
      </c>
      <c r="Q18" s="4" t="s">
        <v>96</v>
      </c>
      <c r="R18" s="4" t="s">
        <v>1836</v>
      </c>
      <c r="S18" s="19" t="s">
        <v>1835</v>
      </c>
      <c r="T18" s="6" t="s">
        <v>2163</v>
      </c>
      <c r="U18" s="4" t="s">
        <v>151</v>
      </c>
      <c r="V18" s="4" t="s">
        <v>1820</v>
      </c>
      <c r="W18" s="4" t="s">
        <v>1882</v>
      </c>
      <c r="X18" s="4" t="s">
        <v>36</v>
      </c>
      <c r="Y18" s="1" t="s">
        <v>27</v>
      </c>
      <c r="Z18" s="1" t="s">
        <v>27</v>
      </c>
      <c r="AA18" s="1" t="s">
        <v>27</v>
      </c>
      <c r="AB18" s="1"/>
      <c r="AC18" s="2" t="str">
        <f t="shared" si="0"/>
        <v>85</v>
      </c>
      <c r="AD18" s="2">
        <f t="shared" si="1"/>
        <v>1.26</v>
      </c>
      <c r="AE18" s="2">
        <f t="shared" si="2"/>
        <v>1.071</v>
      </c>
      <c r="AF18" s="2" t="str">
        <f t="shared" si="3"/>
        <v>10</v>
      </c>
      <c r="AG18" s="1" t="str">
        <f t="shared" si="11"/>
        <v>30</v>
      </c>
      <c r="AH18" s="1">
        <v>20</v>
      </c>
      <c r="AI18" s="1">
        <f t="shared" si="4"/>
        <v>10.71</v>
      </c>
      <c r="AJ18" s="1">
        <f t="shared" si="5"/>
        <v>10.71</v>
      </c>
      <c r="AK18" s="7">
        <f t="shared" si="12"/>
        <v>21.419999999999998</v>
      </c>
      <c r="AL18" s="7">
        <v>0</v>
      </c>
      <c r="AM18" s="7">
        <f t="shared" si="6"/>
        <v>21.419999999999998</v>
      </c>
      <c r="AN18" s="7"/>
      <c r="AO18" s="8">
        <v>21</v>
      </c>
      <c r="AP18" s="9"/>
      <c r="AQ18" s="18"/>
      <c r="AR18" s="10">
        <v>5</v>
      </c>
      <c r="AS18" s="1">
        <v>10</v>
      </c>
      <c r="AT18" s="15">
        <v>6</v>
      </c>
      <c r="AU18" s="12">
        <f t="shared" si="7"/>
        <v>21</v>
      </c>
      <c r="AV18" s="9"/>
      <c r="AW18" s="1"/>
      <c r="AX18" s="1"/>
      <c r="AY18" s="1"/>
      <c r="AZ18" s="15"/>
      <c r="BA18" s="14">
        <f t="shared" si="8"/>
        <v>0</v>
      </c>
      <c r="BB18" s="9"/>
      <c r="BC18" s="1"/>
      <c r="BD18" s="1"/>
      <c r="BE18" s="1"/>
      <c r="BF18" s="15"/>
      <c r="BG18" s="16">
        <f t="shared" si="9"/>
        <v>0</v>
      </c>
      <c r="BH18" s="16">
        <f t="shared" si="10"/>
        <v>21</v>
      </c>
    </row>
    <row r="19" spans="1:60" ht="25.5" customHeight="1" x14ac:dyDescent="0.25">
      <c r="A19" s="4" t="s">
        <v>97</v>
      </c>
      <c r="B19" s="1" t="s">
        <v>98</v>
      </c>
      <c r="C19" s="1" t="s">
        <v>1806</v>
      </c>
      <c r="D19" s="2">
        <v>2.38</v>
      </c>
      <c r="E19" s="1" t="s">
        <v>92</v>
      </c>
      <c r="F19" s="1" t="s">
        <v>73</v>
      </c>
      <c r="G19" s="1" t="s">
        <v>27</v>
      </c>
      <c r="H19" s="1" t="s">
        <v>27</v>
      </c>
      <c r="I19" s="1" t="s">
        <v>27</v>
      </c>
      <c r="J19" s="3" t="s">
        <v>804</v>
      </c>
      <c r="K19" s="3">
        <v>100</v>
      </c>
      <c r="L19" s="3">
        <v>0</v>
      </c>
      <c r="M19" s="4" t="s">
        <v>99</v>
      </c>
      <c r="N19" s="4" t="s">
        <v>100</v>
      </c>
      <c r="O19" s="3" t="s">
        <v>2218</v>
      </c>
      <c r="P19" s="3" t="s">
        <v>38</v>
      </c>
      <c r="Q19" s="1" t="s">
        <v>42</v>
      </c>
      <c r="R19" s="4" t="s">
        <v>117</v>
      </c>
      <c r="S19" s="4" t="s">
        <v>1833</v>
      </c>
      <c r="T19" s="6" t="s">
        <v>2163</v>
      </c>
      <c r="U19" s="4" t="s">
        <v>1875</v>
      </c>
      <c r="V19" s="4" t="s">
        <v>1820</v>
      </c>
      <c r="W19" s="4" t="s">
        <v>1902</v>
      </c>
      <c r="X19" s="4" t="s">
        <v>36</v>
      </c>
      <c r="Y19" s="1" t="s">
        <v>27</v>
      </c>
      <c r="Z19" s="1" t="s">
        <v>27</v>
      </c>
      <c r="AA19" s="1" t="s">
        <v>27</v>
      </c>
      <c r="AB19" s="1"/>
      <c r="AC19" s="2" t="str">
        <f t="shared" si="0"/>
        <v>85</v>
      </c>
      <c r="AD19" s="2">
        <f t="shared" si="1"/>
        <v>2.38</v>
      </c>
      <c r="AE19" s="2">
        <f t="shared" si="2"/>
        <v>2.0229999999999997</v>
      </c>
      <c r="AF19" s="2" t="str">
        <f t="shared" si="3"/>
        <v>20</v>
      </c>
      <c r="AG19" s="1" t="str">
        <f t="shared" si="11"/>
        <v>30</v>
      </c>
      <c r="AH19" s="1">
        <v>20</v>
      </c>
      <c r="AI19" s="1">
        <f t="shared" si="4"/>
        <v>40.459999999999994</v>
      </c>
      <c r="AJ19" s="1">
        <f t="shared" si="5"/>
        <v>0</v>
      </c>
      <c r="AK19" s="7">
        <f t="shared" si="12"/>
        <v>40.459999999999994</v>
      </c>
      <c r="AL19" s="7">
        <v>0</v>
      </c>
      <c r="AM19" s="7">
        <f t="shared" si="6"/>
        <v>40.459999999999994</v>
      </c>
      <c r="AN19" s="7"/>
      <c r="AO19" s="8">
        <v>40</v>
      </c>
      <c r="AP19" s="9"/>
      <c r="AQ19" s="10"/>
      <c r="AR19" s="1">
        <v>10</v>
      </c>
      <c r="AS19" s="10">
        <v>20</v>
      </c>
      <c r="AT19" s="11">
        <v>10</v>
      </c>
      <c r="AU19" s="12">
        <f t="shared" si="7"/>
        <v>40</v>
      </c>
      <c r="AV19" s="13"/>
      <c r="AW19" s="1"/>
      <c r="AX19" s="1"/>
      <c r="AY19" s="1"/>
      <c r="AZ19" s="15"/>
      <c r="BA19" s="14">
        <f t="shared" si="8"/>
        <v>0</v>
      </c>
      <c r="BB19" s="9"/>
      <c r="BC19" s="1"/>
      <c r="BD19" s="1"/>
      <c r="BE19" s="1"/>
      <c r="BF19" s="15"/>
      <c r="BG19" s="16">
        <f t="shared" si="9"/>
        <v>0</v>
      </c>
      <c r="BH19" s="16">
        <f t="shared" si="10"/>
        <v>40</v>
      </c>
    </row>
    <row r="20" spans="1:60" ht="25.5" customHeight="1" x14ac:dyDescent="0.25">
      <c r="A20" s="5" t="s">
        <v>805</v>
      </c>
      <c r="B20" s="5" t="s">
        <v>806</v>
      </c>
      <c r="C20" s="5" t="s">
        <v>1816</v>
      </c>
      <c r="D20" s="5">
        <v>0.08</v>
      </c>
      <c r="E20" s="5" t="s">
        <v>92</v>
      </c>
      <c r="F20" s="5" t="s">
        <v>73</v>
      </c>
      <c r="G20" s="5" t="s">
        <v>807</v>
      </c>
      <c r="H20" s="1" t="s">
        <v>1823</v>
      </c>
      <c r="I20" s="1" t="s">
        <v>27</v>
      </c>
      <c r="J20" s="10" t="s">
        <v>2970</v>
      </c>
      <c r="K20" s="33">
        <v>0</v>
      </c>
      <c r="L20" s="5">
        <v>100</v>
      </c>
      <c r="M20" s="5" t="s">
        <v>28</v>
      </c>
      <c r="N20" s="5" t="s">
        <v>28</v>
      </c>
      <c r="O20" s="3" t="s">
        <v>33</v>
      </c>
      <c r="P20" s="4" t="s">
        <v>38</v>
      </c>
      <c r="Q20" s="10" t="s">
        <v>42</v>
      </c>
      <c r="R20" s="5"/>
      <c r="S20" s="5"/>
      <c r="T20" s="5"/>
      <c r="U20" s="5"/>
      <c r="V20" s="5"/>
      <c r="W20" s="5"/>
      <c r="X20" s="5" t="s">
        <v>36</v>
      </c>
      <c r="Y20" s="35">
        <v>43570</v>
      </c>
      <c r="Z20" s="5" t="s">
        <v>32</v>
      </c>
      <c r="AA20" s="35">
        <v>44666</v>
      </c>
      <c r="AB20" s="35"/>
      <c r="AC20" s="2" t="str">
        <f t="shared" si="0"/>
        <v>100</v>
      </c>
      <c r="AD20" s="2">
        <f t="shared" si="1"/>
        <v>0.08</v>
      </c>
      <c r="AE20" s="2">
        <f t="shared" si="2"/>
        <v>0.08</v>
      </c>
      <c r="AF20" s="1" t="str">
        <f t="shared" si="3"/>
        <v>5</v>
      </c>
      <c r="AG20" s="1">
        <v>12</v>
      </c>
      <c r="AH20" s="36" t="s">
        <v>27</v>
      </c>
      <c r="AI20" s="1">
        <f t="shared" si="4"/>
        <v>0</v>
      </c>
      <c r="AJ20" s="1">
        <f t="shared" si="5"/>
        <v>1</v>
      </c>
      <c r="AK20" s="36">
        <v>1</v>
      </c>
      <c r="AL20" s="1">
        <v>1</v>
      </c>
      <c r="AM20" s="1">
        <f t="shared" si="6"/>
        <v>0</v>
      </c>
      <c r="AN20" s="1"/>
      <c r="AO20" s="47">
        <v>1</v>
      </c>
      <c r="AP20" s="38"/>
      <c r="AQ20" s="5">
        <v>1</v>
      </c>
      <c r="AR20" s="25"/>
      <c r="AT20" s="48"/>
      <c r="AU20" s="12">
        <f t="shared" si="7"/>
        <v>0</v>
      </c>
      <c r="AV20" s="30"/>
      <c r="AW20" s="28"/>
      <c r="AX20" s="36"/>
      <c r="AY20" s="36"/>
      <c r="AZ20" s="40"/>
      <c r="BA20" s="14">
        <f t="shared" si="8"/>
        <v>0</v>
      </c>
      <c r="BB20" s="49"/>
      <c r="BC20" s="36"/>
      <c r="BD20" s="36"/>
      <c r="BE20" s="36"/>
      <c r="BF20" s="40"/>
      <c r="BG20" s="16">
        <f t="shared" si="9"/>
        <v>0</v>
      </c>
      <c r="BH20" s="16">
        <f t="shared" si="10"/>
        <v>0</v>
      </c>
    </row>
    <row r="21" spans="1:60" ht="25.5" customHeight="1" x14ac:dyDescent="0.25">
      <c r="A21" s="4" t="s">
        <v>808</v>
      </c>
      <c r="B21" s="21" t="s">
        <v>809</v>
      </c>
      <c r="C21" s="5" t="s">
        <v>1816</v>
      </c>
      <c r="D21" s="21">
        <v>0.03</v>
      </c>
      <c r="E21" s="4" t="s">
        <v>103</v>
      </c>
      <c r="F21" s="4" t="s">
        <v>29</v>
      </c>
      <c r="G21" s="21" t="s">
        <v>810</v>
      </c>
      <c r="H21" s="1" t="s">
        <v>1823</v>
      </c>
      <c r="I21" s="1" t="s">
        <v>27</v>
      </c>
      <c r="J21" s="18" t="s">
        <v>804</v>
      </c>
      <c r="K21" s="22">
        <v>100</v>
      </c>
      <c r="L21" s="4">
        <v>0</v>
      </c>
      <c r="M21" s="23" t="s">
        <v>811</v>
      </c>
      <c r="N21" s="23" t="s">
        <v>28</v>
      </c>
      <c r="O21" s="3" t="s">
        <v>33</v>
      </c>
      <c r="P21" s="4" t="s">
        <v>38</v>
      </c>
      <c r="Q21" s="10" t="s">
        <v>42</v>
      </c>
      <c r="R21" s="5"/>
      <c r="S21" s="5"/>
      <c r="T21" s="5"/>
      <c r="U21" s="5"/>
      <c r="V21" s="5"/>
      <c r="W21" s="5"/>
      <c r="X21" s="5" t="s">
        <v>36</v>
      </c>
      <c r="Y21" s="24">
        <v>43230</v>
      </c>
      <c r="Z21" s="4" t="s">
        <v>32</v>
      </c>
      <c r="AA21" s="24">
        <v>44326</v>
      </c>
      <c r="AB21" s="24"/>
      <c r="AC21" s="2" t="str">
        <f t="shared" si="0"/>
        <v>100</v>
      </c>
      <c r="AD21" s="2">
        <f t="shared" si="1"/>
        <v>0.03</v>
      </c>
      <c r="AE21" s="2">
        <f t="shared" si="2"/>
        <v>0.03</v>
      </c>
      <c r="AF21" s="1" t="str">
        <f t="shared" si="3"/>
        <v>5</v>
      </c>
      <c r="AG21" s="1">
        <v>12</v>
      </c>
      <c r="AH21" s="1" t="s">
        <v>27</v>
      </c>
      <c r="AI21" s="1">
        <f t="shared" si="4"/>
        <v>1</v>
      </c>
      <c r="AJ21" s="1">
        <f t="shared" si="5"/>
        <v>0</v>
      </c>
      <c r="AK21" s="25">
        <v>1</v>
      </c>
      <c r="AL21" s="1">
        <v>0</v>
      </c>
      <c r="AM21" s="1">
        <f t="shared" si="6"/>
        <v>1</v>
      </c>
      <c r="AN21" s="1"/>
      <c r="AO21" s="47">
        <v>1</v>
      </c>
      <c r="AP21" s="38"/>
      <c r="AQ21" s="28">
        <v>1</v>
      </c>
      <c r="AR21" s="25"/>
      <c r="AT21" s="15"/>
      <c r="AU21" s="12">
        <f t="shared" si="7"/>
        <v>1</v>
      </c>
      <c r="AV21" s="30"/>
      <c r="AW21" s="28"/>
      <c r="AX21" s="1"/>
      <c r="AY21" s="1"/>
      <c r="AZ21" s="15"/>
      <c r="BA21" s="14">
        <f t="shared" si="8"/>
        <v>0</v>
      </c>
      <c r="BB21" s="9"/>
      <c r="BC21" s="1"/>
      <c r="BD21" s="1"/>
      <c r="BE21" s="1"/>
      <c r="BF21" s="15"/>
      <c r="BG21" s="16">
        <f t="shared" si="9"/>
        <v>0</v>
      </c>
      <c r="BH21" s="16">
        <f t="shared" si="10"/>
        <v>1</v>
      </c>
    </row>
    <row r="22" spans="1:60" ht="25.5" customHeight="1" x14ac:dyDescent="0.25">
      <c r="A22" s="4" t="s">
        <v>124</v>
      </c>
      <c r="B22" s="1" t="s">
        <v>125</v>
      </c>
      <c r="C22" s="1" t="s">
        <v>1806</v>
      </c>
      <c r="D22" s="50">
        <v>6.56</v>
      </c>
      <c r="E22" s="1" t="s">
        <v>103</v>
      </c>
      <c r="F22" s="1" t="s">
        <v>29</v>
      </c>
      <c r="G22" s="1" t="s">
        <v>27</v>
      </c>
      <c r="H22" s="1" t="s">
        <v>27</v>
      </c>
      <c r="I22" s="1" t="s">
        <v>27</v>
      </c>
      <c r="J22" s="4" t="s">
        <v>804</v>
      </c>
      <c r="K22" s="4">
        <v>100</v>
      </c>
      <c r="L22" s="4">
        <v>0</v>
      </c>
      <c r="M22" s="4" t="s">
        <v>99</v>
      </c>
      <c r="N22" s="4" t="s">
        <v>126</v>
      </c>
      <c r="O22" s="3" t="s">
        <v>1825</v>
      </c>
      <c r="P22" s="3" t="s">
        <v>38</v>
      </c>
      <c r="Q22" s="5" t="s">
        <v>127</v>
      </c>
      <c r="R22" s="4" t="s">
        <v>2550</v>
      </c>
      <c r="S22" s="4" t="s">
        <v>2257</v>
      </c>
      <c r="T22" s="6" t="s">
        <v>2163</v>
      </c>
      <c r="U22" s="4" t="s">
        <v>151</v>
      </c>
      <c r="V22" s="4" t="s">
        <v>1820</v>
      </c>
      <c r="W22" s="4" t="s">
        <v>1884</v>
      </c>
      <c r="X22" s="4" t="s">
        <v>36</v>
      </c>
      <c r="Y22" s="1" t="s">
        <v>27</v>
      </c>
      <c r="Z22" s="1" t="s">
        <v>27</v>
      </c>
      <c r="AA22" s="1" t="s">
        <v>27</v>
      </c>
      <c r="AB22" s="1"/>
      <c r="AC22" s="2" t="str">
        <f t="shared" si="0"/>
        <v>80</v>
      </c>
      <c r="AD22" s="2">
        <f t="shared" si="1"/>
        <v>6.56</v>
      </c>
      <c r="AE22" s="2">
        <f t="shared" si="2"/>
        <v>5.2479999999999993</v>
      </c>
      <c r="AF22" s="2" t="str">
        <f t="shared" si="3"/>
        <v>40</v>
      </c>
      <c r="AG22" s="1" t="str">
        <f>IF(AK22&lt;=10,"24",IF(AK22&gt;10,"30"))</f>
        <v>30</v>
      </c>
      <c r="AH22" s="1">
        <v>30</v>
      </c>
      <c r="AI22" s="1">
        <f t="shared" si="4"/>
        <v>157.43999999999997</v>
      </c>
      <c r="AJ22" s="1">
        <f t="shared" si="5"/>
        <v>0</v>
      </c>
      <c r="AK22" s="7">
        <f>AE22*AH22</f>
        <v>157.43999999999997</v>
      </c>
      <c r="AL22" s="7">
        <v>0</v>
      </c>
      <c r="AM22" s="7">
        <f t="shared" si="6"/>
        <v>157.43999999999997</v>
      </c>
      <c r="AN22" s="7"/>
      <c r="AO22" s="8">
        <v>157</v>
      </c>
      <c r="AP22" s="9"/>
      <c r="AQ22" s="18"/>
      <c r="AR22" s="1">
        <v>20</v>
      </c>
      <c r="AS22" s="1">
        <v>40</v>
      </c>
      <c r="AT22" s="15">
        <v>40</v>
      </c>
      <c r="AU22" s="12">
        <f t="shared" si="7"/>
        <v>100</v>
      </c>
      <c r="AV22" s="13">
        <v>40</v>
      </c>
      <c r="AW22" s="1">
        <v>17</v>
      </c>
      <c r="AX22" s="1"/>
      <c r="AY22" s="1"/>
      <c r="AZ22" s="15"/>
      <c r="BA22" s="14">
        <f t="shared" si="8"/>
        <v>57</v>
      </c>
      <c r="BB22" s="9"/>
      <c r="BC22" s="1"/>
      <c r="BD22" s="1"/>
      <c r="BE22" s="1"/>
      <c r="BF22" s="15"/>
      <c r="BG22" s="16">
        <f t="shared" si="9"/>
        <v>0</v>
      </c>
      <c r="BH22" s="16">
        <f t="shared" si="10"/>
        <v>157</v>
      </c>
    </row>
    <row r="23" spans="1:60" ht="25.5" customHeight="1" x14ac:dyDescent="0.25">
      <c r="A23" s="4" t="s">
        <v>130</v>
      </c>
      <c r="B23" s="36" t="s">
        <v>125</v>
      </c>
      <c r="C23" s="1" t="s">
        <v>1806</v>
      </c>
      <c r="D23" s="2">
        <v>1.02</v>
      </c>
      <c r="E23" s="1" t="s">
        <v>103</v>
      </c>
      <c r="F23" s="1" t="s">
        <v>29</v>
      </c>
      <c r="G23" s="1" t="s">
        <v>27</v>
      </c>
      <c r="H23" s="1" t="s">
        <v>27</v>
      </c>
      <c r="I23" s="1" t="s">
        <v>27</v>
      </c>
      <c r="J23" s="4" t="s">
        <v>2970</v>
      </c>
      <c r="K23" s="4">
        <v>10</v>
      </c>
      <c r="L23" s="4">
        <v>90</v>
      </c>
      <c r="M23" s="4" t="s">
        <v>1974</v>
      </c>
      <c r="N23" s="4" t="s">
        <v>131</v>
      </c>
      <c r="O23" s="3" t="s">
        <v>1825</v>
      </c>
      <c r="P23" s="3" t="s">
        <v>38</v>
      </c>
      <c r="Q23" s="5" t="s">
        <v>132</v>
      </c>
      <c r="R23" s="4" t="s">
        <v>2551</v>
      </c>
      <c r="S23" s="4" t="s">
        <v>2256</v>
      </c>
      <c r="T23" s="6" t="s">
        <v>2163</v>
      </c>
      <c r="U23" s="4" t="s">
        <v>151</v>
      </c>
      <c r="V23" s="4" t="s">
        <v>1820</v>
      </c>
      <c r="W23" s="4" t="s">
        <v>1883</v>
      </c>
      <c r="X23" s="4" t="s">
        <v>36</v>
      </c>
      <c r="Y23" s="1" t="s">
        <v>27</v>
      </c>
      <c r="Z23" s="1" t="s">
        <v>27</v>
      </c>
      <c r="AA23" s="1" t="s">
        <v>27</v>
      </c>
      <c r="AB23" s="1"/>
      <c r="AC23" s="2" t="str">
        <f t="shared" si="0"/>
        <v>85</v>
      </c>
      <c r="AD23" s="2">
        <f t="shared" si="1"/>
        <v>1.02</v>
      </c>
      <c r="AE23" s="2">
        <f t="shared" si="2"/>
        <v>0.86699999999999999</v>
      </c>
      <c r="AF23" s="2" t="str">
        <f t="shared" si="3"/>
        <v>20</v>
      </c>
      <c r="AG23" s="1" t="str">
        <f>IF(AK23&lt;=10,"24",IF(AK23&gt;10,"30"))</f>
        <v>30</v>
      </c>
      <c r="AH23" s="1">
        <v>30</v>
      </c>
      <c r="AI23" s="1">
        <f t="shared" si="4"/>
        <v>2.6009999999999995</v>
      </c>
      <c r="AJ23" s="1">
        <f t="shared" si="5"/>
        <v>23.408999999999995</v>
      </c>
      <c r="AK23" s="7">
        <f>AE23*AH23</f>
        <v>26.009999999999998</v>
      </c>
      <c r="AL23" s="7">
        <v>0</v>
      </c>
      <c r="AM23" s="7">
        <f t="shared" si="6"/>
        <v>26.009999999999998</v>
      </c>
      <c r="AN23" s="7"/>
      <c r="AO23" s="8">
        <v>26</v>
      </c>
      <c r="AP23" s="9"/>
      <c r="AQ23" s="18"/>
      <c r="AR23" s="1">
        <v>10</v>
      </c>
      <c r="AS23" s="1">
        <v>16</v>
      </c>
      <c r="AT23" s="15"/>
      <c r="AU23" s="12">
        <f t="shared" si="7"/>
        <v>26</v>
      </c>
      <c r="AV23" s="9"/>
      <c r="AW23" s="10"/>
      <c r="AX23" s="10"/>
      <c r="AY23" s="10"/>
      <c r="AZ23" s="11"/>
      <c r="BA23" s="14">
        <f t="shared" si="8"/>
        <v>0</v>
      </c>
      <c r="BB23" s="9"/>
      <c r="BC23" s="1"/>
      <c r="BD23" s="1"/>
      <c r="BE23" s="1"/>
      <c r="BF23" s="15"/>
      <c r="BG23" s="16">
        <f t="shared" si="9"/>
        <v>0</v>
      </c>
      <c r="BH23" s="16">
        <f t="shared" si="10"/>
        <v>26</v>
      </c>
    </row>
    <row r="24" spans="1:60" ht="25.5" customHeight="1" x14ac:dyDescent="0.25">
      <c r="A24" s="1" t="s">
        <v>101</v>
      </c>
      <c r="B24" s="1" t="s">
        <v>102</v>
      </c>
      <c r="C24" s="1" t="s">
        <v>1806</v>
      </c>
      <c r="D24" s="2">
        <v>1.45</v>
      </c>
      <c r="E24" s="1" t="s">
        <v>103</v>
      </c>
      <c r="F24" s="1" t="s">
        <v>29</v>
      </c>
      <c r="G24" s="1" t="s">
        <v>27</v>
      </c>
      <c r="H24" s="1" t="s">
        <v>27</v>
      </c>
      <c r="I24" s="1" t="s">
        <v>27</v>
      </c>
      <c r="J24" s="3" t="s">
        <v>804</v>
      </c>
      <c r="K24" s="4">
        <v>90</v>
      </c>
      <c r="L24" s="4">
        <v>10</v>
      </c>
      <c r="M24" s="4" t="s">
        <v>1973</v>
      </c>
      <c r="N24" s="4" t="s">
        <v>104</v>
      </c>
      <c r="O24" s="3" t="s">
        <v>2219</v>
      </c>
      <c r="P24" s="3" t="s">
        <v>38</v>
      </c>
      <c r="Q24" s="4" t="s">
        <v>106</v>
      </c>
      <c r="R24" s="4" t="s">
        <v>105</v>
      </c>
      <c r="S24" s="4" t="s">
        <v>2155</v>
      </c>
      <c r="T24" s="6" t="s">
        <v>2163</v>
      </c>
      <c r="U24" s="4" t="s">
        <v>151</v>
      </c>
      <c r="V24" s="4" t="s">
        <v>1841</v>
      </c>
      <c r="W24" s="4" t="s">
        <v>1923</v>
      </c>
      <c r="X24" s="4" t="s">
        <v>36</v>
      </c>
      <c r="Y24" s="1" t="s">
        <v>27</v>
      </c>
      <c r="Z24" s="1" t="s">
        <v>27</v>
      </c>
      <c r="AA24" s="1" t="s">
        <v>27</v>
      </c>
      <c r="AB24" s="1"/>
      <c r="AC24" s="2" t="str">
        <f t="shared" si="0"/>
        <v>85</v>
      </c>
      <c r="AD24" s="2">
        <f t="shared" si="1"/>
        <v>1.45</v>
      </c>
      <c r="AE24" s="2">
        <f t="shared" si="2"/>
        <v>1.2324999999999999</v>
      </c>
      <c r="AF24" s="2" t="str">
        <f t="shared" si="3"/>
        <v>20</v>
      </c>
      <c r="AG24" s="1" t="str">
        <f>IF(AK24&lt;=10,"24",IF(AK24&gt;10,"30"))</f>
        <v>30</v>
      </c>
      <c r="AH24" s="1">
        <v>30</v>
      </c>
      <c r="AI24" s="1">
        <f t="shared" si="4"/>
        <v>33.277499999999996</v>
      </c>
      <c r="AJ24" s="1">
        <f t="shared" si="5"/>
        <v>3.6974999999999993</v>
      </c>
      <c r="AK24" s="7">
        <f>AE24*AH24</f>
        <v>36.974999999999994</v>
      </c>
      <c r="AL24" s="7">
        <v>0</v>
      </c>
      <c r="AM24" s="7">
        <f t="shared" si="6"/>
        <v>36.974999999999994</v>
      </c>
      <c r="AN24" s="7"/>
      <c r="AO24" s="8">
        <v>37</v>
      </c>
      <c r="AP24" s="9"/>
      <c r="AQ24" s="1"/>
      <c r="AR24" s="1">
        <v>10</v>
      </c>
      <c r="AS24" s="10">
        <v>20</v>
      </c>
      <c r="AT24" s="15">
        <v>7</v>
      </c>
      <c r="AU24" s="12">
        <f t="shared" si="7"/>
        <v>37</v>
      </c>
      <c r="AV24" s="9"/>
      <c r="AW24" s="1"/>
      <c r="AX24" s="1"/>
      <c r="AY24" s="1"/>
      <c r="AZ24" s="15"/>
      <c r="BA24" s="14">
        <f t="shared" si="8"/>
        <v>0</v>
      </c>
      <c r="BB24" s="9"/>
      <c r="BC24" s="1"/>
      <c r="BD24" s="1"/>
      <c r="BE24" s="1"/>
      <c r="BF24" s="15"/>
      <c r="BG24" s="16">
        <f t="shared" si="9"/>
        <v>0</v>
      </c>
      <c r="BH24" s="16">
        <f t="shared" si="10"/>
        <v>37</v>
      </c>
    </row>
    <row r="25" spans="1:60" ht="25.5" customHeight="1" x14ac:dyDescent="0.25">
      <c r="A25" s="1" t="s">
        <v>133</v>
      </c>
      <c r="B25" s="1" t="s">
        <v>134</v>
      </c>
      <c r="C25" s="1" t="s">
        <v>1806</v>
      </c>
      <c r="D25" s="2">
        <v>2.79</v>
      </c>
      <c r="E25" s="1" t="s">
        <v>103</v>
      </c>
      <c r="F25" s="1" t="s">
        <v>29</v>
      </c>
      <c r="G25" s="1" t="s">
        <v>27</v>
      </c>
      <c r="H25" s="1" t="s">
        <v>27</v>
      </c>
      <c r="I25" s="1" t="s">
        <v>27</v>
      </c>
      <c r="J25" s="4" t="s">
        <v>804</v>
      </c>
      <c r="K25" s="4">
        <v>100</v>
      </c>
      <c r="L25" s="4">
        <v>0</v>
      </c>
      <c r="M25" s="4" t="s">
        <v>99</v>
      </c>
      <c r="N25" s="4" t="s">
        <v>135</v>
      </c>
      <c r="O25" s="3" t="s">
        <v>33</v>
      </c>
      <c r="P25" s="3" t="s">
        <v>38</v>
      </c>
      <c r="Q25" s="5" t="s">
        <v>42</v>
      </c>
      <c r="R25" s="4" t="s">
        <v>2552</v>
      </c>
      <c r="S25" s="4" t="s">
        <v>2258</v>
      </c>
      <c r="T25" s="6" t="s">
        <v>2163</v>
      </c>
      <c r="U25" s="4" t="s">
        <v>151</v>
      </c>
      <c r="V25" s="4" t="s">
        <v>1820</v>
      </c>
      <c r="W25" s="4" t="s">
        <v>1885</v>
      </c>
      <c r="X25" s="4" t="s">
        <v>36</v>
      </c>
      <c r="Y25" s="1" t="s">
        <v>27</v>
      </c>
      <c r="Z25" s="1" t="s">
        <v>27</v>
      </c>
      <c r="AA25" s="1" t="s">
        <v>27</v>
      </c>
      <c r="AB25" s="1"/>
      <c r="AC25" s="2" t="str">
        <f t="shared" si="0"/>
        <v>85</v>
      </c>
      <c r="AD25" s="2">
        <f t="shared" si="1"/>
        <v>2.79</v>
      </c>
      <c r="AE25" s="2">
        <f t="shared" si="2"/>
        <v>2.3715000000000002</v>
      </c>
      <c r="AF25" s="2" t="str">
        <f t="shared" si="3"/>
        <v>30</v>
      </c>
      <c r="AG25" s="1" t="str">
        <f>IF(AK25&lt;=10,"24",IF(AK25&gt;10,"30"))</f>
        <v>30</v>
      </c>
      <c r="AH25" s="1">
        <v>30</v>
      </c>
      <c r="AI25" s="1">
        <f t="shared" si="4"/>
        <v>71.14500000000001</v>
      </c>
      <c r="AJ25" s="1">
        <f t="shared" si="5"/>
        <v>0</v>
      </c>
      <c r="AK25" s="7">
        <f>AE25*AH25</f>
        <v>71.14500000000001</v>
      </c>
      <c r="AL25" s="7">
        <v>0</v>
      </c>
      <c r="AM25" s="7">
        <f t="shared" si="6"/>
        <v>71.14500000000001</v>
      </c>
      <c r="AN25" s="7"/>
      <c r="AO25" s="8">
        <v>71</v>
      </c>
      <c r="AP25" s="9"/>
      <c r="AQ25" s="1"/>
      <c r="AR25" s="4">
        <v>15</v>
      </c>
      <c r="AS25" s="20">
        <v>30</v>
      </c>
      <c r="AT25" s="1">
        <v>26</v>
      </c>
      <c r="AU25" s="12">
        <f t="shared" si="7"/>
        <v>71</v>
      </c>
      <c r="AV25" s="9"/>
      <c r="AW25" s="1"/>
      <c r="AX25" s="1"/>
      <c r="AY25" s="1"/>
      <c r="AZ25" s="15"/>
      <c r="BA25" s="14">
        <f t="shared" si="8"/>
        <v>0</v>
      </c>
      <c r="BB25" s="9"/>
      <c r="BC25" s="1"/>
      <c r="BD25" s="1"/>
      <c r="BE25" s="1"/>
      <c r="BF25" s="15"/>
      <c r="BG25" s="16">
        <f t="shared" si="9"/>
        <v>0</v>
      </c>
      <c r="BH25" s="16">
        <f t="shared" si="10"/>
        <v>71</v>
      </c>
    </row>
    <row r="26" spans="1:60" ht="25.5" customHeight="1" x14ac:dyDescent="0.25">
      <c r="A26" s="5" t="s">
        <v>812</v>
      </c>
      <c r="B26" s="5" t="s">
        <v>813</v>
      </c>
      <c r="C26" s="5" t="s">
        <v>1816</v>
      </c>
      <c r="D26" s="5">
        <v>0.16</v>
      </c>
      <c r="E26" s="5" t="s">
        <v>103</v>
      </c>
      <c r="F26" s="5" t="s">
        <v>29</v>
      </c>
      <c r="G26" s="5" t="s">
        <v>814</v>
      </c>
      <c r="H26" s="1" t="s">
        <v>1823</v>
      </c>
      <c r="I26" s="1" t="s">
        <v>27</v>
      </c>
      <c r="J26" s="18" t="s">
        <v>804</v>
      </c>
      <c r="K26" s="5">
        <v>80</v>
      </c>
      <c r="L26" s="5">
        <v>20</v>
      </c>
      <c r="M26" s="5" t="s">
        <v>801</v>
      </c>
      <c r="N26" s="5" t="s">
        <v>28</v>
      </c>
      <c r="O26" s="3" t="s">
        <v>33</v>
      </c>
      <c r="P26" s="4" t="s">
        <v>38</v>
      </c>
      <c r="Q26" s="10" t="s">
        <v>42</v>
      </c>
      <c r="R26" s="5"/>
      <c r="S26" s="5"/>
      <c r="T26" s="5"/>
      <c r="U26" s="5"/>
      <c r="V26" s="5"/>
      <c r="W26" s="5"/>
      <c r="X26" s="5" t="s">
        <v>36</v>
      </c>
      <c r="Y26" s="35">
        <v>43655</v>
      </c>
      <c r="Z26" s="5" t="s">
        <v>32</v>
      </c>
      <c r="AA26" s="35">
        <v>44751</v>
      </c>
      <c r="AB26" s="35"/>
      <c r="AC26" s="2" t="str">
        <f t="shared" si="0"/>
        <v>100</v>
      </c>
      <c r="AD26" s="2">
        <f t="shared" si="1"/>
        <v>0.16</v>
      </c>
      <c r="AE26" s="2">
        <f t="shared" si="2"/>
        <v>0.16</v>
      </c>
      <c r="AF26" s="1" t="str">
        <f t="shared" si="3"/>
        <v>5</v>
      </c>
      <c r="AG26" s="1">
        <v>12</v>
      </c>
      <c r="AH26" s="36" t="s">
        <v>27</v>
      </c>
      <c r="AI26" s="1">
        <f t="shared" si="4"/>
        <v>3.2</v>
      </c>
      <c r="AJ26" s="1">
        <f t="shared" si="5"/>
        <v>0.8</v>
      </c>
      <c r="AK26" s="36">
        <v>4</v>
      </c>
      <c r="AL26" s="1">
        <v>1</v>
      </c>
      <c r="AM26" s="1">
        <f t="shared" si="6"/>
        <v>3</v>
      </c>
      <c r="AN26" s="1"/>
      <c r="AO26" s="26">
        <v>4</v>
      </c>
      <c r="AP26" s="38"/>
      <c r="AQ26" s="28">
        <v>4</v>
      </c>
      <c r="AR26" s="25"/>
      <c r="AT26" s="48"/>
      <c r="AU26" s="12">
        <f t="shared" si="7"/>
        <v>3</v>
      </c>
      <c r="AV26" s="30"/>
      <c r="AW26" s="28"/>
      <c r="AX26" s="36"/>
      <c r="AY26" s="36"/>
      <c r="AZ26" s="40"/>
      <c r="BA26" s="14">
        <f t="shared" si="8"/>
        <v>0</v>
      </c>
      <c r="BB26" s="49"/>
      <c r="BC26" s="36"/>
      <c r="BD26" s="36"/>
      <c r="BE26" s="36"/>
      <c r="BF26" s="40"/>
      <c r="BG26" s="16">
        <f t="shared" si="9"/>
        <v>0</v>
      </c>
      <c r="BH26" s="16">
        <f t="shared" si="10"/>
        <v>3</v>
      </c>
    </row>
    <row r="27" spans="1:60" ht="25.5" customHeight="1" x14ac:dyDescent="0.25">
      <c r="A27" s="5" t="s">
        <v>815</v>
      </c>
      <c r="B27" s="5" t="s">
        <v>816</v>
      </c>
      <c r="C27" s="5" t="s">
        <v>1816</v>
      </c>
      <c r="D27" s="5">
        <v>0.08</v>
      </c>
      <c r="E27" s="5" t="s">
        <v>103</v>
      </c>
      <c r="F27" s="5" t="s">
        <v>29</v>
      </c>
      <c r="G27" s="5" t="s">
        <v>817</v>
      </c>
      <c r="H27" s="1" t="s">
        <v>1824</v>
      </c>
      <c r="I27" s="1" t="s">
        <v>27</v>
      </c>
      <c r="J27" s="18" t="s">
        <v>804</v>
      </c>
      <c r="K27" s="5">
        <v>100</v>
      </c>
      <c r="L27" s="5">
        <v>0</v>
      </c>
      <c r="M27" s="5" t="s">
        <v>818</v>
      </c>
      <c r="N27" s="5" t="s">
        <v>28</v>
      </c>
      <c r="O27" s="3" t="s">
        <v>33</v>
      </c>
      <c r="P27" s="4" t="s">
        <v>38</v>
      </c>
      <c r="Q27" s="10" t="s">
        <v>42</v>
      </c>
      <c r="R27" s="5"/>
      <c r="S27" s="5"/>
      <c r="T27" s="5"/>
      <c r="U27" s="5"/>
      <c r="V27" s="5"/>
      <c r="W27" s="5"/>
      <c r="X27" s="5" t="s">
        <v>36</v>
      </c>
      <c r="Y27" s="35">
        <v>43803</v>
      </c>
      <c r="Z27" s="5" t="s">
        <v>32</v>
      </c>
      <c r="AA27" s="35">
        <v>44899</v>
      </c>
      <c r="AB27" s="35"/>
      <c r="AC27" s="2" t="str">
        <f t="shared" si="0"/>
        <v>100</v>
      </c>
      <c r="AD27" s="2">
        <f t="shared" si="1"/>
        <v>0.08</v>
      </c>
      <c r="AE27" s="2">
        <f t="shared" si="2"/>
        <v>0.08</v>
      </c>
      <c r="AF27" s="2" t="str">
        <f t="shared" si="3"/>
        <v>5</v>
      </c>
      <c r="AG27" s="1">
        <v>18</v>
      </c>
      <c r="AH27" s="36" t="s">
        <v>27</v>
      </c>
      <c r="AI27" s="1">
        <f t="shared" si="4"/>
        <v>2</v>
      </c>
      <c r="AJ27" s="1">
        <f t="shared" si="5"/>
        <v>0</v>
      </c>
      <c r="AK27" s="36">
        <v>2</v>
      </c>
      <c r="AL27" s="1">
        <v>0</v>
      </c>
      <c r="AM27" s="1">
        <f t="shared" si="6"/>
        <v>2</v>
      </c>
      <c r="AN27" s="1"/>
      <c r="AO27" s="26">
        <v>2</v>
      </c>
      <c r="AP27" s="38"/>
      <c r="AQ27" s="5">
        <v>2</v>
      </c>
      <c r="AR27" s="28"/>
      <c r="AS27" s="25"/>
      <c r="AT27" s="48"/>
      <c r="AU27" s="12">
        <f t="shared" si="7"/>
        <v>2</v>
      </c>
      <c r="AV27" s="30"/>
      <c r="AW27" s="28"/>
      <c r="AX27" s="36"/>
      <c r="AY27" s="36"/>
      <c r="AZ27" s="40"/>
      <c r="BA27" s="14">
        <f t="shared" si="8"/>
        <v>0</v>
      </c>
      <c r="BB27" s="49"/>
      <c r="BC27" s="36"/>
      <c r="BD27" s="36"/>
      <c r="BE27" s="36"/>
      <c r="BF27" s="40"/>
      <c r="BG27" s="16">
        <f t="shared" si="9"/>
        <v>0</v>
      </c>
      <c r="BH27" s="16">
        <f t="shared" si="10"/>
        <v>2</v>
      </c>
    </row>
    <row r="28" spans="1:60" ht="25.5" customHeight="1" x14ac:dyDescent="0.25">
      <c r="A28" s="5" t="s">
        <v>819</v>
      </c>
      <c r="B28" s="5" t="s">
        <v>820</v>
      </c>
      <c r="C28" s="5" t="s">
        <v>1816</v>
      </c>
      <c r="D28" s="5">
        <v>0.02</v>
      </c>
      <c r="E28" s="5" t="s">
        <v>103</v>
      </c>
      <c r="F28" s="5" t="s">
        <v>29</v>
      </c>
      <c r="G28" s="5" t="s">
        <v>821</v>
      </c>
      <c r="H28" s="1" t="s">
        <v>1823</v>
      </c>
      <c r="I28" s="1" t="s">
        <v>27</v>
      </c>
      <c r="J28" s="10" t="s">
        <v>2970</v>
      </c>
      <c r="K28" s="33">
        <v>0</v>
      </c>
      <c r="L28" s="5">
        <v>100</v>
      </c>
      <c r="M28" s="5" t="s">
        <v>28</v>
      </c>
      <c r="N28" s="5" t="s">
        <v>28</v>
      </c>
      <c r="O28" s="3" t="s">
        <v>33</v>
      </c>
      <c r="P28" s="4" t="s">
        <v>38</v>
      </c>
      <c r="Q28" s="5" t="s">
        <v>2296</v>
      </c>
      <c r="R28" s="5"/>
      <c r="S28" s="5"/>
      <c r="T28" s="5"/>
      <c r="U28" s="5"/>
      <c r="V28" s="5"/>
      <c r="W28" s="5"/>
      <c r="X28" s="5" t="s">
        <v>36</v>
      </c>
      <c r="Y28" s="35">
        <v>43805</v>
      </c>
      <c r="Z28" s="5" t="s">
        <v>32</v>
      </c>
      <c r="AA28" s="35">
        <v>44901</v>
      </c>
      <c r="AB28" s="35"/>
      <c r="AC28" s="2" t="str">
        <f t="shared" si="0"/>
        <v>100</v>
      </c>
      <c r="AD28" s="2">
        <f t="shared" si="1"/>
        <v>0.02</v>
      </c>
      <c r="AE28" s="2">
        <f t="shared" si="2"/>
        <v>0.02</v>
      </c>
      <c r="AF28" s="1" t="str">
        <f t="shared" si="3"/>
        <v>5</v>
      </c>
      <c r="AG28" s="1">
        <v>12</v>
      </c>
      <c r="AH28" s="36" t="s">
        <v>27</v>
      </c>
      <c r="AI28" s="1">
        <f t="shared" si="4"/>
        <v>0</v>
      </c>
      <c r="AJ28" s="1">
        <f t="shared" si="5"/>
        <v>1</v>
      </c>
      <c r="AK28" s="1">
        <v>1</v>
      </c>
      <c r="AL28" s="1">
        <v>0</v>
      </c>
      <c r="AM28" s="1">
        <f t="shared" si="6"/>
        <v>1</v>
      </c>
      <c r="AN28" s="1"/>
      <c r="AO28" s="47">
        <v>1</v>
      </c>
      <c r="AP28" s="38"/>
      <c r="AQ28" s="5">
        <v>1</v>
      </c>
      <c r="AR28" s="25"/>
      <c r="AT28" s="48"/>
      <c r="AU28" s="12">
        <f t="shared" si="7"/>
        <v>1</v>
      </c>
      <c r="AV28" s="30"/>
      <c r="AW28" s="28"/>
      <c r="AX28" s="36"/>
      <c r="AY28" s="36"/>
      <c r="AZ28" s="40"/>
      <c r="BA28" s="14">
        <f t="shared" si="8"/>
        <v>0</v>
      </c>
      <c r="BB28" s="49"/>
      <c r="BC28" s="36"/>
      <c r="BD28" s="36"/>
      <c r="BE28" s="36"/>
      <c r="BF28" s="40"/>
      <c r="BG28" s="16">
        <f t="shared" si="9"/>
        <v>0</v>
      </c>
      <c r="BH28" s="16">
        <f t="shared" si="10"/>
        <v>1</v>
      </c>
    </row>
    <row r="29" spans="1:60" ht="25.5" customHeight="1" x14ac:dyDescent="0.25">
      <c r="A29" s="1" t="s">
        <v>2436</v>
      </c>
      <c r="B29" s="1" t="s">
        <v>120</v>
      </c>
      <c r="C29" s="1" t="s">
        <v>1806</v>
      </c>
      <c r="D29" s="2">
        <v>12</v>
      </c>
      <c r="E29" s="1" t="s">
        <v>103</v>
      </c>
      <c r="F29" s="1" t="s">
        <v>29</v>
      </c>
      <c r="G29" s="1" t="s">
        <v>27</v>
      </c>
      <c r="H29" s="1" t="s">
        <v>27</v>
      </c>
      <c r="I29" s="1" t="s">
        <v>27</v>
      </c>
      <c r="J29" s="4" t="s">
        <v>804</v>
      </c>
      <c r="K29" s="4">
        <v>80</v>
      </c>
      <c r="L29" s="4">
        <v>20</v>
      </c>
      <c r="M29" s="4" t="s">
        <v>2553</v>
      </c>
      <c r="N29" s="4" t="s">
        <v>2012</v>
      </c>
      <c r="O29" s="3" t="s">
        <v>2052</v>
      </c>
      <c r="P29" s="3" t="s">
        <v>38</v>
      </c>
      <c r="Q29" s="5" t="s">
        <v>121</v>
      </c>
      <c r="R29" s="4" t="s">
        <v>2554</v>
      </c>
      <c r="S29" s="4" t="s">
        <v>2157</v>
      </c>
      <c r="T29" s="6" t="s">
        <v>2163</v>
      </c>
      <c r="U29" s="4" t="s">
        <v>1503</v>
      </c>
      <c r="V29" s="4" t="s">
        <v>1820</v>
      </c>
      <c r="W29" s="4" t="s">
        <v>1887</v>
      </c>
      <c r="X29" s="4" t="s">
        <v>36</v>
      </c>
      <c r="Y29" s="1" t="s">
        <v>27</v>
      </c>
      <c r="Z29" s="1" t="s">
        <v>27</v>
      </c>
      <c r="AA29" s="1" t="s">
        <v>27</v>
      </c>
      <c r="AB29" s="1"/>
      <c r="AC29" s="2" t="str">
        <f t="shared" si="0"/>
        <v>65</v>
      </c>
      <c r="AD29" s="2">
        <f t="shared" si="1"/>
        <v>12</v>
      </c>
      <c r="AE29" s="2">
        <f t="shared" si="2"/>
        <v>7.8</v>
      </c>
      <c r="AF29" s="2" t="str">
        <f t="shared" si="3"/>
        <v>70</v>
      </c>
      <c r="AG29" s="1" t="str">
        <f>IF(AK29&lt;=10,"24",IF(AK29&gt;10,"30"))</f>
        <v>30</v>
      </c>
      <c r="AH29" s="1">
        <v>30</v>
      </c>
      <c r="AI29" s="1">
        <f t="shared" si="4"/>
        <v>187.2</v>
      </c>
      <c r="AJ29" s="1">
        <f t="shared" si="5"/>
        <v>46.8</v>
      </c>
      <c r="AK29" s="7">
        <f>AE29*AH29</f>
        <v>234</v>
      </c>
      <c r="AL29" s="7">
        <v>0</v>
      </c>
      <c r="AM29" s="7">
        <f t="shared" si="6"/>
        <v>234</v>
      </c>
      <c r="AN29" s="7"/>
      <c r="AO29" s="8">
        <v>234</v>
      </c>
      <c r="AP29" s="9"/>
      <c r="AR29" s="1">
        <v>35</v>
      </c>
      <c r="AS29" s="1">
        <v>70</v>
      </c>
      <c r="AT29" s="15">
        <v>70</v>
      </c>
      <c r="AU29" s="12">
        <f t="shared" si="7"/>
        <v>175</v>
      </c>
      <c r="AV29" s="9">
        <v>59</v>
      </c>
      <c r="AW29" s="1"/>
      <c r="AX29" s="10"/>
      <c r="AY29" s="10"/>
      <c r="AZ29" s="11"/>
      <c r="BA29" s="14">
        <f t="shared" si="8"/>
        <v>59</v>
      </c>
      <c r="BB29" s="9"/>
      <c r="BC29" s="1"/>
      <c r="BD29" s="1"/>
      <c r="BE29" s="1"/>
      <c r="BF29" s="15"/>
      <c r="BG29" s="16">
        <f t="shared" si="9"/>
        <v>0</v>
      </c>
      <c r="BH29" s="16">
        <f t="shared" si="10"/>
        <v>234</v>
      </c>
    </row>
    <row r="30" spans="1:60" ht="25.5" customHeight="1" x14ac:dyDescent="0.25">
      <c r="A30" s="1" t="s">
        <v>2437</v>
      </c>
      <c r="B30" s="1" t="s">
        <v>140</v>
      </c>
      <c r="C30" s="1" t="s">
        <v>1806</v>
      </c>
      <c r="D30" s="2">
        <v>1.18</v>
      </c>
      <c r="E30" s="1" t="s">
        <v>103</v>
      </c>
      <c r="F30" s="1" t="s">
        <v>37</v>
      </c>
      <c r="G30" s="1" t="s">
        <v>27</v>
      </c>
      <c r="H30" s="1" t="s">
        <v>27</v>
      </c>
      <c r="I30" s="1" t="s">
        <v>27</v>
      </c>
      <c r="J30" s="4" t="s">
        <v>804</v>
      </c>
      <c r="K30" s="4">
        <v>100</v>
      </c>
      <c r="L30" s="4">
        <v>0</v>
      </c>
      <c r="M30" s="4" t="s">
        <v>99</v>
      </c>
      <c r="N30" s="4" t="s">
        <v>2555</v>
      </c>
      <c r="O30" s="3" t="s">
        <v>33</v>
      </c>
      <c r="P30" s="3" t="s">
        <v>38</v>
      </c>
      <c r="Q30" s="5" t="s">
        <v>42</v>
      </c>
      <c r="R30" s="4" t="s">
        <v>2551</v>
      </c>
      <c r="S30" s="4" t="s">
        <v>2259</v>
      </c>
      <c r="T30" s="6" t="s">
        <v>2163</v>
      </c>
      <c r="U30" s="4" t="s">
        <v>1503</v>
      </c>
      <c r="V30" s="4" t="s">
        <v>1820</v>
      </c>
      <c r="W30" s="4" t="s">
        <v>1886</v>
      </c>
      <c r="X30" s="4" t="s">
        <v>36</v>
      </c>
      <c r="Y30" s="1" t="s">
        <v>27</v>
      </c>
      <c r="Z30" s="1" t="s">
        <v>27</v>
      </c>
      <c r="AA30" s="1" t="s">
        <v>27</v>
      </c>
      <c r="AB30" s="1"/>
      <c r="AC30" s="2" t="str">
        <f t="shared" si="0"/>
        <v>85</v>
      </c>
      <c r="AD30" s="2">
        <f t="shared" si="1"/>
        <v>1.18</v>
      </c>
      <c r="AE30" s="2">
        <f t="shared" si="2"/>
        <v>1.0029999999999999</v>
      </c>
      <c r="AF30" s="2" t="str">
        <f t="shared" si="3"/>
        <v>10</v>
      </c>
      <c r="AG30" s="1" t="str">
        <f>IF(AK30&lt;=10,"24",IF(AK30&gt;10,"30"))</f>
        <v>30</v>
      </c>
      <c r="AH30" s="1">
        <v>20</v>
      </c>
      <c r="AI30" s="1">
        <f t="shared" si="4"/>
        <v>20.059999999999999</v>
      </c>
      <c r="AJ30" s="1">
        <f t="shared" si="5"/>
        <v>0</v>
      </c>
      <c r="AK30" s="7">
        <f>AE30*AH30</f>
        <v>20.059999999999999</v>
      </c>
      <c r="AL30" s="7">
        <v>0</v>
      </c>
      <c r="AM30" s="7">
        <f t="shared" si="6"/>
        <v>20.059999999999999</v>
      </c>
      <c r="AN30" s="7"/>
      <c r="AO30" s="8">
        <v>20</v>
      </c>
      <c r="AP30" s="9"/>
      <c r="AQ30" s="1"/>
      <c r="AR30" s="1">
        <v>5</v>
      </c>
      <c r="AS30" s="1">
        <v>10</v>
      </c>
      <c r="AT30" s="15">
        <v>5</v>
      </c>
      <c r="AU30" s="12">
        <f t="shared" si="7"/>
        <v>20</v>
      </c>
      <c r="AV30" s="9"/>
      <c r="AW30" s="1"/>
      <c r="AX30" s="1"/>
      <c r="AY30" s="1"/>
      <c r="AZ30" s="15"/>
      <c r="BA30" s="14">
        <f t="shared" si="8"/>
        <v>0</v>
      </c>
      <c r="BB30" s="9"/>
      <c r="BC30" s="1"/>
      <c r="BD30" s="1"/>
      <c r="BE30" s="1"/>
      <c r="BF30" s="15"/>
      <c r="BG30" s="16">
        <f t="shared" si="9"/>
        <v>0</v>
      </c>
      <c r="BH30" s="16">
        <f t="shared" si="10"/>
        <v>20</v>
      </c>
    </row>
    <row r="31" spans="1:60" ht="25.5" customHeight="1" x14ac:dyDescent="0.25">
      <c r="A31" s="4" t="s">
        <v>2438</v>
      </c>
      <c r="B31" s="1" t="s">
        <v>2137</v>
      </c>
      <c r="C31" s="1" t="s">
        <v>1806</v>
      </c>
      <c r="D31" s="2">
        <v>0.04</v>
      </c>
      <c r="E31" s="4" t="s">
        <v>103</v>
      </c>
      <c r="F31" s="1" t="s">
        <v>29</v>
      </c>
      <c r="G31" s="1" t="s">
        <v>27</v>
      </c>
      <c r="H31" s="1" t="s">
        <v>27</v>
      </c>
      <c r="I31" s="1" t="s">
        <v>27</v>
      </c>
      <c r="J31" s="4" t="s">
        <v>2970</v>
      </c>
      <c r="K31" s="46" t="s">
        <v>2170</v>
      </c>
      <c r="L31" s="46" t="s">
        <v>2169</v>
      </c>
      <c r="M31" s="46" t="s">
        <v>2177</v>
      </c>
      <c r="N31" s="4" t="s">
        <v>2365</v>
      </c>
      <c r="O31" s="4" t="s">
        <v>33</v>
      </c>
      <c r="P31" s="4" t="s">
        <v>38</v>
      </c>
      <c r="Q31" s="4" t="s">
        <v>42</v>
      </c>
      <c r="R31" s="4" t="s">
        <v>117</v>
      </c>
      <c r="S31" s="4" t="s">
        <v>117</v>
      </c>
      <c r="T31" s="6" t="s">
        <v>2163</v>
      </c>
      <c r="U31" s="4" t="s">
        <v>151</v>
      </c>
      <c r="V31" s="19" t="s">
        <v>1820</v>
      </c>
      <c r="W31" s="4" t="s">
        <v>1966</v>
      </c>
      <c r="X31" s="4" t="s">
        <v>36</v>
      </c>
      <c r="Y31" s="1" t="s">
        <v>27</v>
      </c>
      <c r="Z31" s="1" t="s">
        <v>27</v>
      </c>
      <c r="AA31" s="1" t="s">
        <v>27</v>
      </c>
      <c r="AC31" s="2" t="str">
        <f t="shared" si="0"/>
        <v>100</v>
      </c>
      <c r="AD31" s="2">
        <f t="shared" si="1"/>
        <v>0.04</v>
      </c>
      <c r="AE31" s="2">
        <f t="shared" si="2"/>
        <v>0.04</v>
      </c>
      <c r="AF31" s="2" t="str">
        <f t="shared" si="3"/>
        <v>5</v>
      </c>
      <c r="AG31" s="1" t="str">
        <f>IF(AK31&lt;=10,"24",IF(AK31&gt;10,"30"))</f>
        <v>24</v>
      </c>
      <c r="AH31" s="4">
        <v>30</v>
      </c>
      <c r="AI31" s="1">
        <f t="shared" si="4"/>
        <v>0</v>
      </c>
      <c r="AJ31" s="1">
        <f t="shared" si="5"/>
        <v>1.2</v>
      </c>
      <c r="AK31" s="7">
        <f>AE31*AH31</f>
        <v>1.2</v>
      </c>
      <c r="AL31" s="7">
        <v>0</v>
      </c>
      <c r="AM31" s="7">
        <f t="shared" si="6"/>
        <v>1.2</v>
      </c>
      <c r="AO31" s="8">
        <v>1</v>
      </c>
      <c r="AP31" s="17"/>
      <c r="AR31" s="4">
        <v>1</v>
      </c>
      <c r="AT31" s="20"/>
      <c r="AU31" s="12">
        <f t="shared" si="7"/>
        <v>1</v>
      </c>
      <c r="AV31" s="17"/>
      <c r="AZ31" s="20"/>
      <c r="BA31" s="14">
        <f t="shared" si="8"/>
        <v>0</v>
      </c>
      <c r="BB31" s="17"/>
      <c r="BF31" s="20"/>
      <c r="BG31" s="16">
        <f t="shared" si="9"/>
        <v>0</v>
      </c>
      <c r="BH31" s="16">
        <f t="shared" si="10"/>
        <v>1</v>
      </c>
    </row>
    <row r="32" spans="1:60" ht="25.5" customHeight="1" x14ac:dyDescent="0.25">
      <c r="A32" s="4" t="s">
        <v>2640</v>
      </c>
      <c r="B32" s="4" t="s">
        <v>2633</v>
      </c>
      <c r="C32" s="5" t="s">
        <v>1816</v>
      </c>
      <c r="D32" s="4">
        <v>0.35</v>
      </c>
      <c r="E32" s="4" t="s">
        <v>103</v>
      </c>
      <c r="F32" s="4" t="s">
        <v>29</v>
      </c>
      <c r="G32" s="5" t="s">
        <v>2626</v>
      </c>
      <c r="H32" s="4" t="s">
        <v>1824</v>
      </c>
      <c r="I32" s="4" t="s">
        <v>27</v>
      </c>
      <c r="J32" s="5" t="s">
        <v>2970</v>
      </c>
      <c r="K32" s="5">
        <v>0</v>
      </c>
      <c r="L32" s="5">
        <v>100</v>
      </c>
      <c r="M32" s="4" t="s">
        <v>2615</v>
      </c>
      <c r="N32" s="4" t="s">
        <v>2647</v>
      </c>
      <c r="O32" s="3" t="s">
        <v>33</v>
      </c>
      <c r="P32" s="4" t="s">
        <v>38</v>
      </c>
      <c r="Q32" s="1" t="s">
        <v>2296</v>
      </c>
      <c r="X32" s="4" t="s">
        <v>2613</v>
      </c>
      <c r="Y32" s="51">
        <v>43879</v>
      </c>
      <c r="Z32" s="5" t="s">
        <v>32</v>
      </c>
      <c r="AA32" s="51">
        <v>44975</v>
      </c>
      <c r="AC32" s="2" t="str">
        <f t="shared" si="0"/>
        <v>100</v>
      </c>
      <c r="AD32" s="2">
        <f t="shared" si="1"/>
        <v>0.35</v>
      </c>
      <c r="AE32" s="2">
        <f t="shared" si="2"/>
        <v>0.35</v>
      </c>
      <c r="AF32" s="2" t="str">
        <f t="shared" si="3"/>
        <v>5</v>
      </c>
      <c r="AG32" s="1">
        <v>18</v>
      </c>
      <c r="AH32" s="36" t="s">
        <v>27</v>
      </c>
      <c r="AI32" s="1">
        <f t="shared" si="4"/>
        <v>0</v>
      </c>
      <c r="AJ32" s="1">
        <f t="shared" si="5"/>
        <v>9</v>
      </c>
      <c r="AK32" s="4">
        <v>9</v>
      </c>
      <c r="AL32" s="4">
        <v>0</v>
      </c>
      <c r="AM32" s="1">
        <f t="shared" si="6"/>
        <v>9</v>
      </c>
      <c r="AO32" s="26">
        <v>9</v>
      </c>
      <c r="AP32" s="17"/>
      <c r="AQ32" s="4">
        <v>3</v>
      </c>
      <c r="AR32" s="4">
        <v>5</v>
      </c>
      <c r="AS32" s="4">
        <v>1</v>
      </c>
      <c r="AT32" s="20"/>
      <c r="AU32" s="12">
        <f t="shared" si="7"/>
        <v>9</v>
      </c>
      <c r="AV32" s="17"/>
      <c r="AZ32" s="20"/>
      <c r="BA32" s="14">
        <f t="shared" si="8"/>
        <v>0</v>
      </c>
      <c r="BB32" s="17"/>
      <c r="BF32" s="20"/>
      <c r="BG32" s="16">
        <f t="shared" si="9"/>
        <v>0</v>
      </c>
      <c r="BH32" s="16">
        <f t="shared" si="10"/>
        <v>9</v>
      </c>
    </row>
    <row r="33" spans="1:118" s="5" customFormat="1" ht="25.5" customHeight="1" x14ac:dyDescent="0.25">
      <c r="A33" s="4" t="s">
        <v>2872</v>
      </c>
      <c r="B33" s="122" t="s">
        <v>2808</v>
      </c>
      <c r="C33" s="1" t="s">
        <v>1806</v>
      </c>
      <c r="D33" s="5">
        <v>23.7</v>
      </c>
      <c r="E33" s="4" t="s">
        <v>103</v>
      </c>
      <c r="F33" s="5" t="s">
        <v>37</v>
      </c>
      <c r="G33" s="1" t="s">
        <v>27</v>
      </c>
      <c r="H33" s="1" t="s">
        <v>27</v>
      </c>
      <c r="I33" s="1" t="s">
        <v>27</v>
      </c>
      <c r="J33" s="4" t="s">
        <v>804</v>
      </c>
      <c r="K33" s="4">
        <v>100</v>
      </c>
      <c r="L33" s="4">
        <v>0</v>
      </c>
      <c r="M33" s="23" t="s">
        <v>898</v>
      </c>
      <c r="N33" s="4" t="s">
        <v>2809</v>
      </c>
      <c r="O33" s="4" t="s">
        <v>33</v>
      </c>
      <c r="P33" s="4" t="s">
        <v>38</v>
      </c>
      <c r="Q33" s="4" t="s">
        <v>42</v>
      </c>
      <c r="R33" s="4" t="s">
        <v>117</v>
      </c>
      <c r="S33" s="4" t="s">
        <v>1833</v>
      </c>
      <c r="T33" s="6" t="s">
        <v>2163</v>
      </c>
      <c r="U33" s="4" t="s">
        <v>129</v>
      </c>
      <c r="V33" s="4" t="s">
        <v>1820</v>
      </c>
      <c r="W33" s="4" t="s">
        <v>44</v>
      </c>
      <c r="X33" s="4" t="s">
        <v>36</v>
      </c>
      <c r="Y33" s="1" t="s">
        <v>27</v>
      </c>
      <c r="Z33" s="1" t="s">
        <v>27</v>
      </c>
      <c r="AA33" s="1" t="s">
        <v>27</v>
      </c>
      <c r="AB33" s="4"/>
      <c r="AC33" s="2" t="str">
        <f t="shared" si="0"/>
        <v>65</v>
      </c>
      <c r="AD33" s="2">
        <f t="shared" si="1"/>
        <v>23.7</v>
      </c>
      <c r="AE33" s="2">
        <f t="shared" si="2"/>
        <v>15.404999999999999</v>
      </c>
      <c r="AF33" s="2" t="str">
        <f t="shared" si="3"/>
        <v>70</v>
      </c>
      <c r="AG33" s="1" t="str">
        <f>IF(AK33&lt;=10,"24",IF(AK33&gt;10,"30"))</f>
        <v>30</v>
      </c>
      <c r="AH33" s="4">
        <v>20</v>
      </c>
      <c r="AI33" s="1">
        <f t="shared" si="4"/>
        <v>308.09999999999997</v>
      </c>
      <c r="AJ33" s="1">
        <f t="shared" si="5"/>
        <v>0</v>
      </c>
      <c r="AK33" s="7">
        <f>AE33*AH33</f>
        <v>308.09999999999997</v>
      </c>
      <c r="AL33" s="1">
        <v>0</v>
      </c>
      <c r="AM33" s="1">
        <f t="shared" si="6"/>
        <v>308.09999999999997</v>
      </c>
      <c r="AN33" s="4"/>
      <c r="AO33" s="8">
        <v>308</v>
      </c>
      <c r="AP33" s="17"/>
      <c r="AQ33" s="4"/>
      <c r="AR33" s="4">
        <v>35</v>
      </c>
      <c r="AS33" s="4">
        <v>70</v>
      </c>
      <c r="AT33" s="20">
        <v>70</v>
      </c>
      <c r="AU33" s="12">
        <f t="shared" si="7"/>
        <v>175</v>
      </c>
      <c r="AV33" s="17">
        <v>70</v>
      </c>
      <c r="AW33" s="4">
        <v>63</v>
      </c>
      <c r="AX33" s="4"/>
      <c r="AY33" s="4"/>
      <c r="AZ33" s="20"/>
      <c r="BA33" s="14">
        <f t="shared" si="8"/>
        <v>133</v>
      </c>
      <c r="BB33" s="17"/>
      <c r="BC33" s="4"/>
      <c r="BD33" s="4"/>
      <c r="BE33" s="4"/>
      <c r="BF33" s="20"/>
      <c r="BG33" s="16">
        <f t="shared" si="9"/>
        <v>0</v>
      </c>
      <c r="BH33" s="16">
        <f t="shared" si="10"/>
        <v>308</v>
      </c>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row>
    <row r="34" spans="1:118" ht="25.5" customHeight="1" x14ac:dyDescent="0.25">
      <c r="A34" s="1" t="s">
        <v>112</v>
      </c>
      <c r="B34" s="1" t="s">
        <v>113</v>
      </c>
      <c r="C34" s="21" t="s">
        <v>1815</v>
      </c>
      <c r="D34" s="2">
        <v>1.19</v>
      </c>
      <c r="E34" s="1" t="s">
        <v>103</v>
      </c>
      <c r="F34" s="1" t="s">
        <v>29</v>
      </c>
      <c r="G34" s="1" t="s">
        <v>114</v>
      </c>
      <c r="H34" s="1" t="s">
        <v>1823</v>
      </c>
      <c r="I34" s="1" t="s">
        <v>27</v>
      </c>
      <c r="J34" s="18" t="s">
        <v>804</v>
      </c>
      <c r="K34" s="4">
        <v>100</v>
      </c>
      <c r="L34" s="4">
        <v>0</v>
      </c>
      <c r="M34" s="4" t="s">
        <v>30</v>
      </c>
      <c r="N34" s="4" t="s">
        <v>115</v>
      </c>
      <c r="O34" s="3" t="s">
        <v>33</v>
      </c>
      <c r="P34" s="4" t="s">
        <v>38</v>
      </c>
      <c r="Q34" s="10" t="s">
        <v>42</v>
      </c>
      <c r="R34" s="4" t="s">
        <v>117</v>
      </c>
      <c r="S34" s="4" t="s">
        <v>1833</v>
      </c>
      <c r="T34" s="4" t="s">
        <v>1818</v>
      </c>
      <c r="U34" s="4" t="s">
        <v>116</v>
      </c>
      <c r="V34" s="4" t="s">
        <v>1820</v>
      </c>
      <c r="W34" s="19" t="s">
        <v>2356</v>
      </c>
      <c r="X34" s="4" t="s">
        <v>118</v>
      </c>
      <c r="Y34" s="35">
        <v>43464</v>
      </c>
      <c r="Z34" s="5" t="s">
        <v>38</v>
      </c>
      <c r="AA34" s="35" t="s">
        <v>27</v>
      </c>
      <c r="AB34" s="35"/>
      <c r="AC34" s="2" t="str">
        <f t="shared" si="0"/>
        <v>85</v>
      </c>
      <c r="AD34" s="2">
        <f t="shared" ref="AD34:AD65" si="13">D34</f>
        <v>1.19</v>
      </c>
      <c r="AE34" s="2">
        <f t="shared" si="2"/>
        <v>1.0114999999999998</v>
      </c>
      <c r="AF34" s="1" t="str">
        <f t="shared" si="3"/>
        <v>20</v>
      </c>
      <c r="AG34" s="1" t="s">
        <v>829</v>
      </c>
      <c r="AH34" s="36" t="s">
        <v>27</v>
      </c>
      <c r="AI34" s="1">
        <f t="shared" si="4"/>
        <v>37</v>
      </c>
      <c r="AJ34" s="1">
        <f t="shared" si="5"/>
        <v>0</v>
      </c>
      <c r="AK34" s="37">
        <v>37</v>
      </c>
      <c r="AL34" s="1">
        <v>0</v>
      </c>
      <c r="AM34" s="1">
        <f t="shared" ref="AM34:AM65" si="14">AK34-AL34</f>
        <v>37</v>
      </c>
      <c r="AN34" s="1"/>
      <c r="AO34" s="47">
        <v>16</v>
      </c>
      <c r="AP34" s="17">
        <v>16</v>
      </c>
      <c r="AT34" s="20"/>
      <c r="AU34" s="12">
        <f t="shared" si="7"/>
        <v>16</v>
      </c>
      <c r="AV34" s="17"/>
      <c r="AZ34" s="20"/>
      <c r="BA34" s="14">
        <f t="shared" ref="BA34:BA65" si="15">AV34+AW34+AX34+AY34+AZ34</f>
        <v>0</v>
      </c>
      <c r="BB34" s="17"/>
      <c r="BF34" s="20"/>
      <c r="BG34" s="16">
        <f t="shared" ref="BG34:BG65" si="16">BB34+BC34+BD34+BE34+BF34</f>
        <v>0</v>
      </c>
      <c r="BH34" s="16">
        <f t="shared" ref="BH34:BH65" si="17">SUM(AU34,BA34,BG34)</f>
        <v>16</v>
      </c>
    </row>
    <row r="35" spans="1:118" ht="25.5" customHeight="1" x14ac:dyDescent="0.25">
      <c r="A35" s="1" t="s">
        <v>2430</v>
      </c>
      <c r="B35" s="36" t="s">
        <v>137</v>
      </c>
      <c r="C35" s="1" t="s">
        <v>1806</v>
      </c>
      <c r="D35" s="2">
        <v>2.5499999999999998</v>
      </c>
      <c r="E35" s="1" t="s">
        <v>103</v>
      </c>
      <c r="F35" s="1" t="s">
        <v>29</v>
      </c>
      <c r="G35" s="1" t="s">
        <v>27</v>
      </c>
      <c r="H35" s="1" t="s">
        <v>27</v>
      </c>
      <c r="I35" s="1" t="s">
        <v>27</v>
      </c>
      <c r="J35" s="4" t="s">
        <v>2970</v>
      </c>
      <c r="K35" s="4">
        <v>20</v>
      </c>
      <c r="L35" s="4">
        <v>80</v>
      </c>
      <c r="M35" s="4" t="s">
        <v>138</v>
      </c>
      <c r="N35" s="4" t="s">
        <v>139</v>
      </c>
      <c r="O35" s="3" t="s">
        <v>2052</v>
      </c>
      <c r="P35" s="3" t="s">
        <v>38</v>
      </c>
      <c r="Q35" s="5" t="s">
        <v>78</v>
      </c>
      <c r="R35" s="4" t="s">
        <v>1836</v>
      </c>
      <c r="S35" s="19" t="s">
        <v>1835</v>
      </c>
      <c r="T35" s="6" t="s">
        <v>2163</v>
      </c>
      <c r="U35" s="4" t="s">
        <v>43</v>
      </c>
      <c r="V35" s="4" t="s">
        <v>1820</v>
      </c>
      <c r="W35" s="4" t="s">
        <v>1889</v>
      </c>
      <c r="X35" s="4" t="s">
        <v>36</v>
      </c>
      <c r="Y35" s="1" t="s">
        <v>27</v>
      </c>
      <c r="Z35" s="1" t="s">
        <v>27</v>
      </c>
      <c r="AA35" s="1" t="s">
        <v>27</v>
      </c>
      <c r="AB35" s="1"/>
      <c r="AC35" s="2" t="str">
        <f t="shared" si="0"/>
        <v>85</v>
      </c>
      <c r="AD35" s="2">
        <f t="shared" si="13"/>
        <v>2.5499999999999998</v>
      </c>
      <c r="AE35" s="2">
        <f t="shared" si="2"/>
        <v>2.1674999999999995</v>
      </c>
      <c r="AF35" s="2" t="str">
        <f t="shared" si="3"/>
        <v>30</v>
      </c>
      <c r="AG35" s="1" t="str">
        <f>IF(AK35&lt;=10,"24",IF(AK35&gt;10,"30"))</f>
        <v>30</v>
      </c>
      <c r="AH35" s="1">
        <v>30</v>
      </c>
      <c r="AI35" s="1">
        <f t="shared" si="4"/>
        <v>13.004999999999997</v>
      </c>
      <c r="AJ35" s="1">
        <f t="shared" si="5"/>
        <v>52.019999999999989</v>
      </c>
      <c r="AK35" s="7">
        <f>AE35*AH35</f>
        <v>65.024999999999991</v>
      </c>
      <c r="AL35" s="7">
        <v>0</v>
      </c>
      <c r="AM35" s="7">
        <f t="shared" si="14"/>
        <v>65.024999999999991</v>
      </c>
      <c r="AN35" s="7"/>
      <c r="AO35" s="8">
        <v>65</v>
      </c>
      <c r="AP35" s="9"/>
      <c r="AR35" s="4">
        <v>15</v>
      </c>
      <c r="AS35" s="4">
        <v>30</v>
      </c>
      <c r="AT35" s="11">
        <v>20</v>
      </c>
      <c r="AU35" s="12">
        <f t="shared" si="7"/>
        <v>65</v>
      </c>
      <c r="AV35" s="13"/>
      <c r="AW35" s="10"/>
      <c r="AX35" s="10"/>
      <c r="AY35" s="10"/>
      <c r="AZ35" s="11"/>
      <c r="BA35" s="14">
        <f t="shared" si="15"/>
        <v>0</v>
      </c>
      <c r="BB35" s="9"/>
      <c r="BC35" s="1"/>
      <c r="BD35" s="1"/>
      <c r="BE35" s="1"/>
      <c r="BF35" s="15"/>
      <c r="BG35" s="16">
        <f t="shared" si="16"/>
        <v>0</v>
      </c>
      <c r="BH35" s="16">
        <f t="shared" si="17"/>
        <v>65</v>
      </c>
    </row>
    <row r="36" spans="1:118" ht="25.5" customHeight="1" x14ac:dyDescent="0.25">
      <c r="A36" s="43" t="s">
        <v>107</v>
      </c>
      <c r="B36" s="43" t="s">
        <v>108</v>
      </c>
      <c r="C36" s="21" t="s">
        <v>1815</v>
      </c>
      <c r="D36" s="2">
        <v>10.82</v>
      </c>
      <c r="E36" s="43" t="s">
        <v>103</v>
      </c>
      <c r="F36" s="43" t="s">
        <v>29</v>
      </c>
      <c r="G36" s="1" t="s">
        <v>109</v>
      </c>
      <c r="H36" s="1" t="s">
        <v>1823</v>
      </c>
      <c r="I36" s="1" t="s">
        <v>27</v>
      </c>
      <c r="J36" s="18" t="s">
        <v>804</v>
      </c>
      <c r="K36" s="3">
        <v>100</v>
      </c>
      <c r="L36" s="3">
        <v>0</v>
      </c>
      <c r="M36" s="4" t="s">
        <v>30</v>
      </c>
      <c r="N36" s="3" t="s">
        <v>110</v>
      </c>
      <c r="O36" s="3" t="s">
        <v>33</v>
      </c>
      <c r="P36" s="4" t="s">
        <v>38</v>
      </c>
      <c r="Q36" s="18" t="s">
        <v>2294</v>
      </c>
      <c r="R36" s="4" t="s">
        <v>1836</v>
      </c>
      <c r="S36" s="4" t="s">
        <v>1835</v>
      </c>
      <c r="T36" s="4" t="s">
        <v>1818</v>
      </c>
      <c r="U36" s="4" t="s">
        <v>111</v>
      </c>
      <c r="V36" s="4" t="s">
        <v>1820</v>
      </c>
      <c r="W36" s="3" t="s">
        <v>39</v>
      </c>
      <c r="X36" s="4" t="s">
        <v>36</v>
      </c>
      <c r="Y36" s="35">
        <v>43083</v>
      </c>
      <c r="Z36" s="5" t="s">
        <v>38</v>
      </c>
      <c r="AA36" s="52" t="s">
        <v>27</v>
      </c>
      <c r="AB36" s="52"/>
      <c r="AC36" s="2" t="str">
        <f t="shared" si="0"/>
        <v>65</v>
      </c>
      <c r="AD36" s="2">
        <f t="shared" si="13"/>
        <v>10.82</v>
      </c>
      <c r="AE36" s="2">
        <f t="shared" si="2"/>
        <v>7.0330000000000004</v>
      </c>
      <c r="AF36" s="1">
        <v>50</v>
      </c>
      <c r="AG36" s="1" t="s">
        <v>829</v>
      </c>
      <c r="AH36" s="36" t="s">
        <v>27</v>
      </c>
      <c r="AI36" s="1">
        <f t="shared" si="4"/>
        <v>238</v>
      </c>
      <c r="AJ36" s="1">
        <f t="shared" si="5"/>
        <v>0</v>
      </c>
      <c r="AK36" s="37">
        <v>238</v>
      </c>
      <c r="AL36" s="1">
        <v>0</v>
      </c>
      <c r="AM36" s="1">
        <f t="shared" si="14"/>
        <v>238</v>
      </c>
      <c r="AN36" s="1"/>
      <c r="AO36" s="26">
        <v>58</v>
      </c>
      <c r="AP36" s="17">
        <v>50</v>
      </c>
      <c r="AQ36" s="4">
        <v>8</v>
      </c>
      <c r="AT36" s="20"/>
      <c r="AU36" s="12">
        <f t="shared" si="7"/>
        <v>58</v>
      </c>
      <c r="AV36" s="17"/>
      <c r="AZ36" s="20"/>
      <c r="BA36" s="14">
        <f t="shared" si="15"/>
        <v>0</v>
      </c>
      <c r="BB36" s="17"/>
      <c r="BF36" s="20"/>
      <c r="BG36" s="16">
        <f t="shared" si="16"/>
        <v>0</v>
      </c>
      <c r="BH36" s="16">
        <f t="shared" si="17"/>
        <v>58</v>
      </c>
    </row>
    <row r="37" spans="1:118" ht="25.5" customHeight="1" x14ac:dyDescent="0.25">
      <c r="A37" s="4" t="s">
        <v>2643</v>
      </c>
      <c r="B37" s="4" t="s">
        <v>2637</v>
      </c>
      <c r="C37" s="5" t="s">
        <v>1816</v>
      </c>
      <c r="D37" s="4">
        <v>0.01</v>
      </c>
      <c r="E37" s="4" t="s">
        <v>71</v>
      </c>
      <c r="F37" s="4" t="s">
        <v>73</v>
      </c>
      <c r="G37" s="5" t="s">
        <v>2629</v>
      </c>
      <c r="H37" s="4" t="s">
        <v>1823</v>
      </c>
      <c r="I37" s="4" t="s">
        <v>27</v>
      </c>
      <c r="J37" s="5" t="s">
        <v>804</v>
      </c>
      <c r="K37" s="5" t="s">
        <v>2169</v>
      </c>
      <c r="L37" s="5" t="s">
        <v>2170</v>
      </c>
      <c r="M37" s="4" t="s">
        <v>2648</v>
      </c>
      <c r="N37" s="4" t="s">
        <v>2623</v>
      </c>
      <c r="O37" s="3" t="s">
        <v>33</v>
      </c>
      <c r="P37" s="4" t="s">
        <v>38</v>
      </c>
      <c r="Q37" s="1" t="s">
        <v>2296</v>
      </c>
      <c r="X37" s="4" t="s">
        <v>2613</v>
      </c>
      <c r="Y37" s="51">
        <v>43497</v>
      </c>
      <c r="Z37" s="5" t="s">
        <v>32</v>
      </c>
      <c r="AA37" s="51">
        <v>44593</v>
      </c>
      <c r="AC37" s="2" t="str">
        <f t="shared" si="0"/>
        <v>100</v>
      </c>
      <c r="AD37" s="2">
        <f t="shared" si="13"/>
        <v>0.01</v>
      </c>
      <c r="AE37" s="2">
        <f t="shared" si="2"/>
        <v>0.01</v>
      </c>
      <c r="AF37" s="1" t="str">
        <f t="shared" ref="AF37:AF100" si="18">IF(AK37&lt;=10,"5",IF(AK37&lt;=25,"10",IF(AK37&lt;=50,"20",IF(AK37&lt;=100,"30",IF(AK37&lt;=200,"40",IF(AK37&gt;200,"70"))))))</f>
        <v>5</v>
      </c>
      <c r="AG37" s="1">
        <v>12</v>
      </c>
      <c r="AH37" s="36" t="s">
        <v>27</v>
      </c>
      <c r="AI37" s="1">
        <f t="shared" si="4"/>
        <v>1</v>
      </c>
      <c r="AJ37" s="1">
        <f t="shared" si="5"/>
        <v>0</v>
      </c>
      <c r="AK37" s="4">
        <v>1</v>
      </c>
      <c r="AL37" s="4">
        <v>0</v>
      </c>
      <c r="AM37" s="1">
        <f t="shared" si="14"/>
        <v>1</v>
      </c>
      <c r="AO37" s="26">
        <v>1</v>
      </c>
      <c r="AP37" s="17"/>
      <c r="AQ37" s="4">
        <v>1</v>
      </c>
      <c r="AT37" s="20"/>
      <c r="AU37" s="12">
        <f t="shared" si="7"/>
        <v>1</v>
      </c>
      <c r="AV37" s="17"/>
      <c r="AZ37" s="20"/>
      <c r="BA37" s="14">
        <f t="shared" si="15"/>
        <v>0</v>
      </c>
      <c r="BB37" s="17"/>
      <c r="BF37" s="20"/>
      <c r="BG37" s="16">
        <f t="shared" si="16"/>
        <v>0</v>
      </c>
      <c r="BH37" s="16">
        <f t="shared" si="17"/>
        <v>1</v>
      </c>
    </row>
    <row r="38" spans="1:118" ht="25.5" customHeight="1" x14ac:dyDescent="0.25">
      <c r="A38" s="4" t="s">
        <v>2943</v>
      </c>
      <c r="B38" s="122" t="s">
        <v>2670</v>
      </c>
      <c r="C38" s="1" t="s">
        <v>1806</v>
      </c>
      <c r="D38" s="5">
        <v>1.26</v>
      </c>
      <c r="E38" s="4" t="s">
        <v>71</v>
      </c>
      <c r="F38" s="5" t="s">
        <v>73</v>
      </c>
      <c r="G38" s="1" t="s">
        <v>27</v>
      </c>
      <c r="H38" s="1" t="s">
        <v>27</v>
      </c>
      <c r="I38" s="1" t="s">
        <v>27</v>
      </c>
      <c r="J38" s="4" t="s">
        <v>804</v>
      </c>
      <c r="K38" s="4">
        <v>80</v>
      </c>
      <c r="L38" s="4">
        <v>20</v>
      </c>
      <c r="M38" s="4" t="s">
        <v>2753</v>
      </c>
      <c r="N38" s="4" t="s">
        <v>2810</v>
      </c>
      <c r="O38" s="4" t="s">
        <v>33</v>
      </c>
      <c r="P38" s="4" t="s">
        <v>38</v>
      </c>
      <c r="Q38" s="4" t="s">
        <v>2833</v>
      </c>
      <c r="R38" s="4" t="s">
        <v>117</v>
      </c>
      <c r="S38" s="4" t="s">
        <v>1833</v>
      </c>
      <c r="T38" s="6" t="s">
        <v>2163</v>
      </c>
      <c r="U38" s="4" t="s">
        <v>129</v>
      </c>
      <c r="V38" s="4" t="s">
        <v>1820</v>
      </c>
      <c r="W38" s="4" t="s">
        <v>44</v>
      </c>
      <c r="X38" s="4" t="s">
        <v>36</v>
      </c>
      <c r="Y38" s="1" t="s">
        <v>27</v>
      </c>
      <c r="Z38" s="1" t="s">
        <v>27</v>
      </c>
      <c r="AA38" s="1" t="s">
        <v>27</v>
      </c>
      <c r="AC38" s="2" t="str">
        <f t="shared" si="0"/>
        <v>85</v>
      </c>
      <c r="AD38" s="2">
        <f t="shared" si="13"/>
        <v>1.26</v>
      </c>
      <c r="AE38" s="2">
        <f t="shared" si="2"/>
        <v>1.071</v>
      </c>
      <c r="AF38" s="2" t="str">
        <f t="shared" si="18"/>
        <v>10</v>
      </c>
      <c r="AG38" s="1" t="str">
        <f>IF(AK38&lt;=10,"24",IF(AK38&gt;10,"30"))</f>
        <v>30</v>
      </c>
      <c r="AH38" s="4">
        <v>20</v>
      </c>
      <c r="AI38" s="1">
        <f t="shared" si="4"/>
        <v>17.135999999999999</v>
      </c>
      <c r="AJ38" s="1">
        <f t="shared" si="5"/>
        <v>4.2839999999999998</v>
      </c>
      <c r="AK38" s="7">
        <f>AE38*AH38</f>
        <v>21.419999999999998</v>
      </c>
      <c r="AL38" s="1">
        <v>0</v>
      </c>
      <c r="AM38" s="1">
        <f t="shared" si="14"/>
        <v>21.419999999999998</v>
      </c>
      <c r="AO38" s="8">
        <v>21</v>
      </c>
      <c r="AP38" s="17"/>
      <c r="AR38" s="4">
        <v>5</v>
      </c>
      <c r="AS38" s="4">
        <v>10</v>
      </c>
      <c r="AT38" s="20">
        <v>6</v>
      </c>
      <c r="AU38" s="12">
        <f t="shared" si="7"/>
        <v>21</v>
      </c>
      <c r="AV38" s="17"/>
      <c r="AZ38" s="20"/>
      <c r="BA38" s="14">
        <f t="shared" si="15"/>
        <v>0</v>
      </c>
      <c r="BB38" s="17"/>
      <c r="BF38" s="20"/>
      <c r="BG38" s="16">
        <f t="shared" si="16"/>
        <v>0</v>
      </c>
      <c r="BH38" s="16">
        <f t="shared" si="17"/>
        <v>21</v>
      </c>
    </row>
    <row r="39" spans="1:118" ht="25.5" customHeight="1" x14ac:dyDescent="0.25">
      <c r="A39" s="4" t="s">
        <v>2873</v>
      </c>
      <c r="B39" s="122" t="s">
        <v>2669</v>
      </c>
      <c r="C39" s="1" t="s">
        <v>1806</v>
      </c>
      <c r="D39" s="5">
        <v>1.81</v>
      </c>
      <c r="E39" s="4" t="s">
        <v>71</v>
      </c>
      <c r="F39" s="5" t="s">
        <v>73</v>
      </c>
      <c r="G39" s="1" t="s">
        <v>27</v>
      </c>
      <c r="H39" s="1" t="s">
        <v>27</v>
      </c>
      <c r="I39" s="1" t="s">
        <v>27</v>
      </c>
      <c r="J39" s="4" t="s">
        <v>804</v>
      </c>
      <c r="K39" s="4">
        <v>100</v>
      </c>
      <c r="L39" s="4">
        <v>0</v>
      </c>
      <c r="M39" s="23" t="s">
        <v>898</v>
      </c>
      <c r="N39" s="4" t="s">
        <v>2756</v>
      </c>
      <c r="O39" s="4" t="s">
        <v>33</v>
      </c>
      <c r="P39" s="4" t="s">
        <v>38</v>
      </c>
      <c r="Q39" s="4" t="s">
        <v>2832</v>
      </c>
      <c r="R39" s="4" t="s">
        <v>117</v>
      </c>
      <c r="S39" s="4" t="s">
        <v>1833</v>
      </c>
      <c r="T39" s="6" t="s">
        <v>2163</v>
      </c>
      <c r="U39" s="4" t="s">
        <v>129</v>
      </c>
      <c r="V39" s="4" t="s">
        <v>1820</v>
      </c>
      <c r="W39" s="4" t="s">
        <v>44</v>
      </c>
      <c r="X39" s="4" t="s">
        <v>36</v>
      </c>
      <c r="Y39" s="1" t="s">
        <v>27</v>
      </c>
      <c r="Z39" s="1" t="s">
        <v>27</v>
      </c>
      <c r="AA39" s="1" t="s">
        <v>27</v>
      </c>
      <c r="AC39" s="2" t="str">
        <f t="shared" si="0"/>
        <v>85</v>
      </c>
      <c r="AD39" s="2">
        <f t="shared" si="13"/>
        <v>1.81</v>
      </c>
      <c r="AE39" s="2">
        <f t="shared" si="2"/>
        <v>1.5385</v>
      </c>
      <c r="AF39" s="2" t="str">
        <f t="shared" si="18"/>
        <v>20</v>
      </c>
      <c r="AG39" s="1" t="str">
        <f>IF(AK39&lt;=10,"24",IF(AK39&gt;10,"30"))</f>
        <v>30</v>
      </c>
      <c r="AH39" s="4">
        <v>20</v>
      </c>
      <c r="AI39" s="1">
        <f t="shared" si="4"/>
        <v>30.77</v>
      </c>
      <c r="AJ39" s="1">
        <f t="shared" si="5"/>
        <v>0</v>
      </c>
      <c r="AK39" s="7">
        <f>AE39*AH39</f>
        <v>30.77</v>
      </c>
      <c r="AL39" s="1">
        <v>0</v>
      </c>
      <c r="AM39" s="1">
        <f t="shared" si="14"/>
        <v>30.77</v>
      </c>
      <c r="AO39" s="8">
        <v>31</v>
      </c>
      <c r="AP39" s="17"/>
      <c r="AR39" s="4">
        <v>10</v>
      </c>
      <c r="AS39" s="4">
        <v>20</v>
      </c>
      <c r="AT39" s="20">
        <v>1</v>
      </c>
      <c r="AU39" s="12">
        <f t="shared" si="7"/>
        <v>31</v>
      </c>
      <c r="AV39" s="17"/>
      <c r="AZ39" s="20"/>
      <c r="BA39" s="14">
        <f t="shared" si="15"/>
        <v>0</v>
      </c>
      <c r="BB39" s="17"/>
      <c r="BF39" s="20"/>
      <c r="BG39" s="16">
        <f t="shared" si="16"/>
        <v>0</v>
      </c>
      <c r="BH39" s="16">
        <f t="shared" si="17"/>
        <v>31</v>
      </c>
    </row>
    <row r="40" spans="1:118" ht="25.5" customHeight="1" x14ac:dyDescent="0.25">
      <c r="A40" s="43" t="s">
        <v>83</v>
      </c>
      <c r="B40" s="43" t="s">
        <v>84</v>
      </c>
      <c r="C40" s="21" t="s">
        <v>1815</v>
      </c>
      <c r="D40" s="2">
        <v>1.89</v>
      </c>
      <c r="E40" s="43" t="s">
        <v>71</v>
      </c>
      <c r="F40" s="43" t="s">
        <v>73</v>
      </c>
      <c r="G40" s="1" t="s">
        <v>85</v>
      </c>
      <c r="H40" s="1" t="s">
        <v>1822</v>
      </c>
      <c r="I40" s="1" t="s">
        <v>27</v>
      </c>
      <c r="J40" s="18" t="s">
        <v>804</v>
      </c>
      <c r="K40" s="3">
        <v>95</v>
      </c>
      <c r="L40" s="3">
        <v>5</v>
      </c>
      <c r="M40" s="4" t="s">
        <v>87</v>
      </c>
      <c r="N40" s="3" t="s">
        <v>88</v>
      </c>
      <c r="O40" s="3" t="s">
        <v>33</v>
      </c>
      <c r="P40" s="4" t="s">
        <v>38</v>
      </c>
      <c r="Q40" s="18" t="s">
        <v>2297</v>
      </c>
      <c r="R40" s="4" t="s">
        <v>1836</v>
      </c>
      <c r="S40" s="4" t="s">
        <v>1835</v>
      </c>
      <c r="T40" s="4" t="s">
        <v>1818</v>
      </c>
      <c r="U40" s="4" t="s">
        <v>89</v>
      </c>
      <c r="V40" s="4" t="s">
        <v>1820</v>
      </c>
      <c r="W40" s="3" t="s">
        <v>2362</v>
      </c>
      <c r="X40" s="4" t="s">
        <v>36</v>
      </c>
      <c r="Y40" s="35">
        <v>43559</v>
      </c>
      <c r="Z40" s="5" t="s">
        <v>32</v>
      </c>
      <c r="AA40" s="52">
        <v>44290</v>
      </c>
      <c r="AB40" s="52"/>
      <c r="AC40" s="2" t="str">
        <f t="shared" si="0"/>
        <v>85</v>
      </c>
      <c r="AD40" s="2">
        <f t="shared" si="13"/>
        <v>1.89</v>
      </c>
      <c r="AE40" s="2">
        <f t="shared" si="2"/>
        <v>1.6065</v>
      </c>
      <c r="AF40" s="1" t="str">
        <f t="shared" si="18"/>
        <v>10</v>
      </c>
      <c r="AG40" s="1">
        <v>18</v>
      </c>
      <c r="AH40" s="36" t="s">
        <v>27</v>
      </c>
      <c r="AI40" s="1">
        <f t="shared" si="4"/>
        <v>14.25</v>
      </c>
      <c r="AJ40" s="1">
        <f t="shared" si="5"/>
        <v>0.75</v>
      </c>
      <c r="AK40" s="37">
        <v>15</v>
      </c>
      <c r="AL40" s="1">
        <v>1</v>
      </c>
      <c r="AM40" s="1">
        <f t="shared" si="14"/>
        <v>14</v>
      </c>
      <c r="AN40" s="1"/>
      <c r="AO40" s="26">
        <v>15</v>
      </c>
      <c r="AP40" s="17"/>
      <c r="AQ40" s="4">
        <v>5</v>
      </c>
      <c r="AR40" s="4">
        <v>10</v>
      </c>
      <c r="AT40" s="20"/>
      <c r="AU40" s="12">
        <f t="shared" si="7"/>
        <v>14</v>
      </c>
      <c r="AV40" s="17"/>
      <c r="AZ40" s="20"/>
      <c r="BA40" s="14">
        <f t="shared" si="15"/>
        <v>0</v>
      </c>
      <c r="BB40" s="17"/>
      <c r="BF40" s="20"/>
      <c r="BG40" s="16">
        <f t="shared" si="16"/>
        <v>0</v>
      </c>
      <c r="BH40" s="16">
        <f t="shared" si="17"/>
        <v>14</v>
      </c>
    </row>
    <row r="41" spans="1:118" ht="25.5" customHeight="1" x14ac:dyDescent="0.25">
      <c r="A41" s="1" t="s">
        <v>74</v>
      </c>
      <c r="B41" s="1" t="s">
        <v>75</v>
      </c>
      <c r="C41" s="1" t="s">
        <v>1806</v>
      </c>
      <c r="D41" s="2">
        <v>0.47</v>
      </c>
      <c r="E41" s="1" t="s">
        <v>71</v>
      </c>
      <c r="F41" s="1" t="s">
        <v>73</v>
      </c>
      <c r="G41" s="1" t="s">
        <v>27</v>
      </c>
      <c r="H41" s="1" t="s">
        <v>27</v>
      </c>
      <c r="I41" s="1" t="s">
        <v>27</v>
      </c>
      <c r="J41" s="4" t="s">
        <v>804</v>
      </c>
      <c r="K41" s="3">
        <v>95</v>
      </c>
      <c r="L41" s="3">
        <v>5</v>
      </c>
      <c r="M41" s="4" t="s">
        <v>76</v>
      </c>
      <c r="N41" s="4" t="s">
        <v>77</v>
      </c>
      <c r="O41" s="3" t="s">
        <v>33</v>
      </c>
      <c r="P41" s="3" t="s">
        <v>38</v>
      </c>
      <c r="Q41" s="4" t="s">
        <v>78</v>
      </c>
      <c r="R41" s="4" t="s">
        <v>1836</v>
      </c>
      <c r="S41" s="19" t="s">
        <v>1835</v>
      </c>
      <c r="T41" s="6" t="s">
        <v>2163</v>
      </c>
      <c r="U41" s="4" t="s">
        <v>35</v>
      </c>
      <c r="V41" s="4" t="s">
        <v>1820</v>
      </c>
      <c r="W41" s="4" t="s">
        <v>1889</v>
      </c>
      <c r="X41" s="4" t="s">
        <v>36</v>
      </c>
      <c r="Y41" s="1" t="s">
        <v>27</v>
      </c>
      <c r="Z41" s="1" t="s">
        <v>27</v>
      </c>
      <c r="AA41" s="1" t="s">
        <v>27</v>
      </c>
      <c r="AB41" s="1"/>
      <c r="AC41" s="2" t="str">
        <f t="shared" si="0"/>
        <v>100</v>
      </c>
      <c r="AD41" s="2">
        <f t="shared" si="13"/>
        <v>0.47</v>
      </c>
      <c r="AE41" s="2">
        <f t="shared" si="2"/>
        <v>0.47</v>
      </c>
      <c r="AF41" s="2" t="str">
        <f t="shared" si="18"/>
        <v>5</v>
      </c>
      <c r="AG41" s="1" t="str">
        <f>IF(AK41&lt;=10,"24",IF(AK41&gt;10,"30"))</f>
        <v>24</v>
      </c>
      <c r="AH41" s="1">
        <v>20</v>
      </c>
      <c r="AI41" s="1">
        <f t="shared" si="4"/>
        <v>8.93</v>
      </c>
      <c r="AJ41" s="1">
        <f t="shared" si="5"/>
        <v>0.46999999999999992</v>
      </c>
      <c r="AK41" s="7">
        <f>AE41*AH41</f>
        <v>9.3999999999999986</v>
      </c>
      <c r="AL41" s="7">
        <v>0</v>
      </c>
      <c r="AM41" s="7">
        <f t="shared" si="14"/>
        <v>9.3999999999999986</v>
      </c>
      <c r="AN41" s="7"/>
      <c r="AO41" s="8">
        <v>9</v>
      </c>
      <c r="AP41" s="9"/>
      <c r="AQ41" s="1"/>
      <c r="AR41" s="45">
        <v>5</v>
      </c>
      <c r="AS41" s="1">
        <v>4</v>
      </c>
      <c r="AT41" s="15"/>
      <c r="AU41" s="12">
        <f t="shared" si="7"/>
        <v>9</v>
      </c>
      <c r="AV41" s="9"/>
      <c r="AW41" s="1"/>
      <c r="AX41" s="1"/>
      <c r="AY41" s="1"/>
      <c r="AZ41" s="15"/>
      <c r="BA41" s="14">
        <f t="shared" si="15"/>
        <v>0</v>
      </c>
      <c r="BB41" s="9"/>
      <c r="BC41" s="1"/>
      <c r="BD41" s="1"/>
      <c r="BE41" s="1"/>
      <c r="BF41" s="15"/>
      <c r="BG41" s="16">
        <f t="shared" si="16"/>
        <v>0</v>
      </c>
      <c r="BH41" s="16">
        <f t="shared" si="17"/>
        <v>9</v>
      </c>
    </row>
    <row r="42" spans="1:118" ht="25.5" customHeight="1" x14ac:dyDescent="0.25">
      <c r="A42" s="1" t="s">
        <v>79</v>
      </c>
      <c r="B42" s="1" t="s">
        <v>80</v>
      </c>
      <c r="C42" s="1" t="s">
        <v>1806</v>
      </c>
      <c r="D42" s="2">
        <v>2.1</v>
      </c>
      <c r="E42" s="1" t="s">
        <v>71</v>
      </c>
      <c r="F42" s="1" t="s">
        <v>73</v>
      </c>
      <c r="G42" s="1" t="s">
        <v>27</v>
      </c>
      <c r="H42" s="1" t="s">
        <v>27</v>
      </c>
      <c r="I42" s="1" t="s">
        <v>27</v>
      </c>
      <c r="J42" s="4" t="s">
        <v>804</v>
      </c>
      <c r="K42" s="4">
        <v>100</v>
      </c>
      <c r="L42" s="4">
        <v>0</v>
      </c>
      <c r="M42" s="4" t="s">
        <v>30</v>
      </c>
      <c r="N42" s="4" t="s">
        <v>81</v>
      </c>
      <c r="O42" s="3" t="s">
        <v>33</v>
      </c>
      <c r="P42" s="3" t="s">
        <v>38</v>
      </c>
      <c r="Q42" s="4" t="s">
        <v>82</v>
      </c>
      <c r="R42" s="4" t="s">
        <v>2551</v>
      </c>
      <c r="S42" s="4" t="s">
        <v>2256</v>
      </c>
      <c r="T42" s="6" t="s">
        <v>2163</v>
      </c>
      <c r="U42" s="4" t="s">
        <v>35</v>
      </c>
      <c r="V42" s="4" t="s">
        <v>1820</v>
      </c>
      <c r="W42" s="4" t="s">
        <v>1952</v>
      </c>
      <c r="X42" s="4" t="s">
        <v>36</v>
      </c>
      <c r="Y42" s="1" t="s">
        <v>27</v>
      </c>
      <c r="Z42" s="1" t="s">
        <v>27</v>
      </c>
      <c r="AA42" s="1" t="s">
        <v>27</v>
      </c>
      <c r="AB42" s="1"/>
      <c r="AC42" s="2" t="str">
        <f t="shared" si="0"/>
        <v>85</v>
      </c>
      <c r="AD42" s="2">
        <f t="shared" si="13"/>
        <v>2.1</v>
      </c>
      <c r="AE42" s="2">
        <f t="shared" si="2"/>
        <v>1.7849999999999999</v>
      </c>
      <c r="AF42" s="2" t="str">
        <f t="shared" si="18"/>
        <v>20</v>
      </c>
      <c r="AG42" s="1" t="str">
        <f>IF(AK42&lt;=10,"24",IF(AK42&gt;10,"30"))</f>
        <v>30</v>
      </c>
      <c r="AH42" s="1">
        <v>20</v>
      </c>
      <c r="AI42" s="1">
        <f t="shared" si="4"/>
        <v>35.699999999999996</v>
      </c>
      <c r="AJ42" s="1">
        <f t="shared" si="5"/>
        <v>0</v>
      </c>
      <c r="AK42" s="7">
        <f>AE42*AH42</f>
        <v>35.699999999999996</v>
      </c>
      <c r="AL42" s="7">
        <v>0</v>
      </c>
      <c r="AM42" s="7">
        <f t="shared" si="14"/>
        <v>35.699999999999996</v>
      </c>
      <c r="AN42" s="7"/>
      <c r="AO42" s="8">
        <v>36</v>
      </c>
      <c r="AP42" s="9"/>
      <c r="AQ42" s="10"/>
      <c r="AR42" s="1">
        <v>10</v>
      </c>
      <c r="AS42" s="10">
        <v>20</v>
      </c>
      <c r="AT42" s="11">
        <v>6</v>
      </c>
      <c r="AU42" s="12">
        <f t="shared" si="7"/>
        <v>36</v>
      </c>
      <c r="AV42" s="13"/>
      <c r="AW42" s="1"/>
      <c r="AX42" s="1"/>
      <c r="AY42" s="1"/>
      <c r="AZ42" s="15"/>
      <c r="BA42" s="14">
        <f t="shared" si="15"/>
        <v>0</v>
      </c>
      <c r="BB42" s="9"/>
      <c r="BC42" s="1"/>
      <c r="BD42" s="1"/>
      <c r="BE42" s="1"/>
      <c r="BF42" s="15"/>
      <c r="BG42" s="16">
        <f t="shared" si="16"/>
        <v>0</v>
      </c>
      <c r="BH42" s="16">
        <f t="shared" si="17"/>
        <v>36</v>
      </c>
    </row>
    <row r="43" spans="1:118" ht="25.5" customHeight="1" x14ac:dyDescent="0.25">
      <c r="A43" s="5" t="s">
        <v>822</v>
      </c>
      <c r="B43" s="5" t="s">
        <v>823</v>
      </c>
      <c r="C43" s="5" t="s">
        <v>1816</v>
      </c>
      <c r="D43" s="5">
        <v>0.1</v>
      </c>
      <c r="E43" s="5" t="s">
        <v>71</v>
      </c>
      <c r="F43" s="5" t="s">
        <v>73</v>
      </c>
      <c r="G43" s="5" t="s">
        <v>824</v>
      </c>
      <c r="H43" s="1" t="s">
        <v>1823</v>
      </c>
      <c r="I43" s="1" t="s">
        <v>27</v>
      </c>
      <c r="J43" s="18" t="s">
        <v>804</v>
      </c>
      <c r="K43" s="5">
        <v>100</v>
      </c>
      <c r="L43" s="5">
        <v>0</v>
      </c>
      <c r="M43" s="5" t="s">
        <v>801</v>
      </c>
      <c r="N43" s="5" t="s">
        <v>793</v>
      </c>
      <c r="O43" s="3" t="s">
        <v>33</v>
      </c>
      <c r="P43" s="4" t="s">
        <v>38</v>
      </c>
      <c r="Q43" s="5" t="s">
        <v>2296</v>
      </c>
      <c r="R43" s="5"/>
      <c r="S43" s="5"/>
      <c r="T43" s="5"/>
      <c r="U43" s="5"/>
      <c r="V43" s="5"/>
      <c r="W43" s="5"/>
      <c r="X43" s="5" t="s">
        <v>36</v>
      </c>
      <c r="Y43" s="35">
        <v>43777</v>
      </c>
      <c r="Z43" s="5" t="s">
        <v>32</v>
      </c>
      <c r="AA43" s="35">
        <v>44873</v>
      </c>
      <c r="AB43" s="35"/>
      <c r="AC43" s="2" t="str">
        <f t="shared" si="0"/>
        <v>100</v>
      </c>
      <c r="AD43" s="2">
        <f t="shared" si="13"/>
        <v>0.1</v>
      </c>
      <c r="AE43" s="2">
        <f t="shared" si="2"/>
        <v>0.1</v>
      </c>
      <c r="AF43" s="1" t="str">
        <f t="shared" si="18"/>
        <v>5</v>
      </c>
      <c r="AG43" s="1">
        <v>12</v>
      </c>
      <c r="AH43" s="36" t="s">
        <v>27</v>
      </c>
      <c r="AI43" s="1">
        <f t="shared" si="4"/>
        <v>1</v>
      </c>
      <c r="AJ43" s="1">
        <f t="shared" si="5"/>
        <v>0</v>
      </c>
      <c r="AK43" s="36">
        <v>1</v>
      </c>
      <c r="AL43" s="1">
        <v>0</v>
      </c>
      <c r="AM43" s="1">
        <f t="shared" si="14"/>
        <v>1</v>
      </c>
      <c r="AN43" s="1"/>
      <c r="AO43" s="26">
        <v>1</v>
      </c>
      <c r="AP43" s="38"/>
      <c r="AQ43" s="5">
        <v>1</v>
      </c>
      <c r="AR43" s="25"/>
      <c r="AT43" s="48"/>
      <c r="AU43" s="12">
        <f t="shared" si="7"/>
        <v>1</v>
      </c>
      <c r="AV43" s="30"/>
      <c r="AW43" s="28"/>
      <c r="AX43" s="36"/>
      <c r="AY43" s="36"/>
      <c r="AZ43" s="40"/>
      <c r="BA43" s="14">
        <f t="shared" si="15"/>
        <v>0</v>
      </c>
      <c r="BB43" s="49"/>
      <c r="BC43" s="36"/>
      <c r="BD43" s="36"/>
      <c r="BE43" s="36"/>
      <c r="BF43" s="40"/>
      <c r="BG43" s="16">
        <f t="shared" si="16"/>
        <v>0</v>
      </c>
      <c r="BH43" s="16">
        <f t="shared" si="17"/>
        <v>1</v>
      </c>
    </row>
    <row r="44" spans="1:118" ht="25.5" customHeight="1" x14ac:dyDescent="0.25">
      <c r="A44" s="1" t="s">
        <v>141</v>
      </c>
      <c r="B44" s="1" t="s">
        <v>142</v>
      </c>
      <c r="C44" s="1" t="s">
        <v>1806</v>
      </c>
      <c r="D44" s="2">
        <v>0.65</v>
      </c>
      <c r="E44" s="1" t="s">
        <v>143</v>
      </c>
      <c r="F44" s="1" t="s">
        <v>73</v>
      </c>
      <c r="G44" s="1" t="s">
        <v>27</v>
      </c>
      <c r="H44" s="1" t="s">
        <v>27</v>
      </c>
      <c r="I44" s="1" t="s">
        <v>27</v>
      </c>
      <c r="J44" s="4" t="s">
        <v>804</v>
      </c>
      <c r="K44" s="3">
        <v>100</v>
      </c>
      <c r="L44" s="3">
        <v>0</v>
      </c>
      <c r="M44" s="4" t="s">
        <v>1975</v>
      </c>
      <c r="N44" s="4" t="s">
        <v>144</v>
      </c>
      <c r="O44" s="3" t="s">
        <v>33</v>
      </c>
      <c r="P44" s="3" t="s">
        <v>38</v>
      </c>
      <c r="Q44" s="4" t="s">
        <v>145</v>
      </c>
      <c r="R44" s="4" t="s">
        <v>1836</v>
      </c>
      <c r="S44" s="19" t="s">
        <v>1835</v>
      </c>
      <c r="T44" s="6" t="s">
        <v>2163</v>
      </c>
      <c r="U44" s="4" t="s">
        <v>151</v>
      </c>
      <c r="V44" s="4" t="s">
        <v>1820</v>
      </c>
      <c r="W44" s="4" t="s">
        <v>1889</v>
      </c>
      <c r="X44" s="4" t="s">
        <v>36</v>
      </c>
      <c r="Y44" s="1" t="s">
        <v>27</v>
      </c>
      <c r="Z44" s="1" t="s">
        <v>27</v>
      </c>
      <c r="AA44" s="1" t="s">
        <v>27</v>
      </c>
      <c r="AB44" s="1"/>
      <c r="AC44" s="2" t="str">
        <f t="shared" si="0"/>
        <v>100</v>
      </c>
      <c r="AD44" s="2">
        <f t="shared" si="13"/>
        <v>0.65</v>
      </c>
      <c r="AE44" s="2">
        <f t="shared" si="2"/>
        <v>0.65</v>
      </c>
      <c r="AF44" s="2" t="str">
        <f t="shared" si="18"/>
        <v>10</v>
      </c>
      <c r="AG44" s="1" t="str">
        <f>IF(AK44&lt;=10,"24",IF(AK44&gt;10,"30"))</f>
        <v>30</v>
      </c>
      <c r="AH44" s="1">
        <v>20</v>
      </c>
      <c r="AI44" s="1">
        <f t="shared" si="4"/>
        <v>13</v>
      </c>
      <c r="AJ44" s="1">
        <f t="shared" si="5"/>
        <v>0</v>
      </c>
      <c r="AK44" s="7">
        <f>AE44*AH44</f>
        <v>13</v>
      </c>
      <c r="AL44" s="7">
        <v>0</v>
      </c>
      <c r="AM44" s="7">
        <f t="shared" si="14"/>
        <v>13</v>
      </c>
      <c r="AN44" s="7"/>
      <c r="AO44" s="8">
        <v>13</v>
      </c>
      <c r="AP44" s="9"/>
      <c r="AQ44" s="18"/>
      <c r="AR44" s="10">
        <v>5</v>
      </c>
      <c r="AS44" s="1">
        <v>8</v>
      </c>
      <c r="AT44" s="15"/>
      <c r="AU44" s="12">
        <f t="shared" si="7"/>
        <v>13</v>
      </c>
      <c r="AV44" s="9"/>
      <c r="AW44" s="1"/>
      <c r="AX44" s="1"/>
      <c r="AY44" s="1"/>
      <c r="AZ44" s="15"/>
      <c r="BA44" s="14">
        <f t="shared" si="15"/>
        <v>0</v>
      </c>
      <c r="BB44" s="9"/>
      <c r="BC44" s="1"/>
      <c r="BD44" s="1"/>
      <c r="BE44" s="1"/>
      <c r="BF44" s="15"/>
      <c r="BG44" s="16">
        <f t="shared" si="16"/>
        <v>0</v>
      </c>
      <c r="BH44" s="16">
        <f t="shared" si="17"/>
        <v>13</v>
      </c>
    </row>
    <row r="45" spans="1:118" ht="25.5" customHeight="1" x14ac:dyDescent="0.25">
      <c r="A45" s="4" t="s">
        <v>825</v>
      </c>
      <c r="B45" s="21" t="s">
        <v>826</v>
      </c>
      <c r="C45" s="5" t="s">
        <v>1816</v>
      </c>
      <c r="D45" s="53">
        <v>0.02</v>
      </c>
      <c r="E45" s="21" t="s">
        <v>143</v>
      </c>
      <c r="F45" s="18" t="s">
        <v>73</v>
      </c>
      <c r="G45" s="18" t="s">
        <v>827</v>
      </c>
      <c r="H45" s="1" t="s">
        <v>1823</v>
      </c>
      <c r="I45" s="1" t="s">
        <v>27</v>
      </c>
      <c r="J45" s="18" t="s">
        <v>804</v>
      </c>
      <c r="K45" s="22">
        <v>100</v>
      </c>
      <c r="L45" s="18">
        <v>0</v>
      </c>
      <c r="M45" s="23" t="s">
        <v>172</v>
      </c>
      <c r="N45" s="23" t="s">
        <v>828</v>
      </c>
      <c r="O45" s="3" t="s">
        <v>33</v>
      </c>
      <c r="P45" s="4" t="s">
        <v>38</v>
      </c>
      <c r="Q45" s="10" t="s">
        <v>42</v>
      </c>
      <c r="R45" s="5"/>
      <c r="S45" s="5"/>
      <c r="T45" s="5"/>
      <c r="U45" s="5"/>
      <c r="V45" s="5"/>
      <c r="W45" s="5"/>
      <c r="X45" s="5" t="s">
        <v>36</v>
      </c>
      <c r="Y45" s="24">
        <v>42923</v>
      </c>
      <c r="Z45" s="21" t="s">
        <v>38</v>
      </c>
      <c r="AA45" s="54" t="s">
        <v>27</v>
      </c>
      <c r="AB45" s="54"/>
      <c r="AC45" s="2" t="str">
        <f t="shared" si="0"/>
        <v>100</v>
      </c>
      <c r="AD45" s="2">
        <f t="shared" si="13"/>
        <v>0.02</v>
      </c>
      <c r="AE45" s="2">
        <f t="shared" si="2"/>
        <v>0.02</v>
      </c>
      <c r="AF45" s="1" t="str">
        <f t="shared" si="18"/>
        <v>5</v>
      </c>
      <c r="AG45" s="1" t="s">
        <v>829</v>
      </c>
      <c r="AH45" s="1" t="s">
        <v>27</v>
      </c>
      <c r="AI45" s="1">
        <f t="shared" si="4"/>
        <v>1</v>
      </c>
      <c r="AJ45" s="1">
        <f t="shared" si="5"/>
        <v>0</v>
      </c>
      <c r="AK45" s="25">
        <v>1</v>
      </c>
      <c r="AL45" s="1">
        <v>0</v>
      </c>
      <c r="AM45" s="1">
        <f t="shared" si="14"/>
        <v>1</v>
      </c>
      <c r="AN45" s="1"/>
      <c r="AO45" s="47">
        <v>1</v>
      </c>
      <c r="AP45" s="27">
        <v>1</v>
      </c>
      <c r="AQ45" s="25"/>
      <c r="AR45" s="28"/>
      <c r="AS45" s="25"/>
      <c r="AT45" s="11"/>
      <c r="AU45" s="12">
        <f t="shared" si="7"/>
        <v>1</v>
      </c>
      <c r="AV45" s="30"/>
      <c r="AW45" s="28"/>
      <c r="AX45" s="28"/>
      <c r="AY45" s="28"/>
      <c r="AZ45" s="39"/>
      <c r="BA45" s="14">
        <f t="shared" si="15"/>
        <v>0</v>
      </c>
      <c r="BB45" s="30"/>
      <c r="BC45" s="1"/>
      <c r="BD45" s="1"/>
      <c r="BE45" s="1"/>
      <c r="BF45" s="15"/>
      <c r="BG45" s="16">
        <f t="shared" si="16"/>
        <v>0</v>
      </c>
      <c r="BH45" s="16">
        <f t="shared" si="17"/>
        <v>1</v>
      </c>
    </row>
    <row r="46" spans="1:118" ht="25.5" customHeight="1" x14ac:dyDescent="0.25">
      <c r="A46" s="1" t="s">
        <v>148</v>
      </c>
      <c r="B46" s="1" t="s">
        <v>149</v>
      </c>
      <c r="C46" s="1" t="s">
        <v>1806</v>
      </c>
      <c r="D46" s="2">
        <v>0.38</v>
      </c>
      <c r="E46" s="1" t="s">
        <v>143</v>
      </c>
      <c r="F46" s="1" t="s">
        <v>73</v>
      </c>
      <c r="G46" s="1" t="s">
        <v>27</v>
      </c>
      <c r="H46" s="1" t="s">
        <v>27</v>
      </c>
      <c r="I46" s="1" t="s">
        <v>27</v>
      </c>
      <c r="J46" s="4" t="s">
        <v>804</v>
      </c>
      <c r="K46" s="55">
        <v>80</v>
      </c>
      <c r="L46" s="55">
        <v>20</v>
      </c>
      <c r="M46" s="4" t="s">
        <v>28</v>
      </c>
      <c r="N46" s="4" t="s">
        <v>150</v>
      </c>
      <c r="O46" s="3" t="s">
        <v>33</v>
      </c>
      <c r="P46" s="3" t="s">
        <v>38</v>
      </c>
      <c r="Q46" s="5" t="s">
        <v>42</v>
      </c>
      <c r="R46" s="4" t="s">
        <v>2556</v>
      </c>
      <c r="S46" s="4" t="s">
        <v>2090</v>
      </c>
      <c r="T46" s="6" t="s">
        <v>2163</v>
      </c>
      <c r="U46" s="4" t="s">
        <v>151</v>
      </c>
      <c r="V46" s="4" t="s">
        <v>1820</v>
      </c>
      <c r="W46" s="4" t="s">
        <v>1935</v>
      </c>
      <c r="X46" s="4" t="s">
        <v>36</v>
      </c>
      <c r="Y46" s="1" t="s">
        <v>27</v>
      </c>
      <c r="Z46" s="1" t="s">
        <v>27</v>
      </c>
      <c r="AA46" s="1" t="s">
        <v>27</v>
      </c>
      <c r="AB46" s="1"/>
      <c r="AC46" s="2" t="str">
        <f t="shared" si="0"/>
        <v>100</v>
      </c>
      <c r="AD46" s="2">
        <f t="shared" si="13"/>
        <v>0.38</v>
      </c>
      <c r="AE46" s="2">
        <f t="shared" si="2"/>
        <v>0.38</v>
      </c>
      <c r="AF46" s="2" t="str">
        <f t="shared" si="18"/>
        <v>5</v>
      </c>
      <c r="AG46" s="1" t="str">
        <f>IF(AK46&lt;=10,"24",IF(AK46&gt;10,"30"))</f>
        <v>24</v>
      </c>
      <c r="AH46" s="1">
        <v>20</v>
      </c>
      <c r="AI46" s="1">
        <f t="shared" si="4"/>
        <v>6.08</v>
      </c>
      <c r="AJ46" s="1">
        <f t="shared" si="5"/>
        <v>1.52</v>
      </c>
      <c r="AK46" s="7">
        <f>AE46*AH46</f>
        <v>7.6</v>
      </c>
      <c r="AL46" s="7">
        <v>0</v>
      </c>
      <c r="AM46" s="7">
        <f t="shared" si="14"/>
        <v>7.6</v>
      </c>
      <c r="AN46" s="7"/>
      <c r="AO46" s="8">
        <v>8</v>
      </c>
      <c r="AP46" s="9"/>
      <c r="AQ46" s="1"/>
      <c r="AR46" s="45">
        <v>5</v>
      </c>
      <c r="AS46" s="1">
        <v>3</v>
      </c>
      <c r="AT46" s="15"/>
      <c r="AU46" s="12">
        <f t="shared" si="7"/>
        <v>8</v>
      </c>
      <c r="AV46" s="9"/>
      <c r="AW46" s="1"/>
      <c r="AX46" s="1"/>
      <c r="AY46" s="1"/>
      <c r="AZ46" s="15"/>
      <c r="BA46" s="14">
        <f t="shared" si="15"/>
        <v>0</v>
      </c>
      <c r="BB46" s="9"/>
      <c r="BC46" s="1"/>
      <c r="BD46" s="1"/>
      <c r="BE46" s="1"/>
      <c r="BF46" s="15"/>
      <c r="BG46" s="16">
        <f t="shared" si="16"/>
        <v>0</v>
      </c>
      <c r="BH46" s="16">
        <f t="shared" si="17"/>
        <v>8</v>
      </c>
    </row>
    <row r="47" spans="1:118" ht="25.5" customHeight="1" x14ac:dyDescent="0.25">
      <c r="A47" s="4" t="s">
        <v>152</v>
      </c>
      <c r="B47" s="21" t="s">
        <v>153</v>
      </c>
      <c r="C47" s="5" t="s">
        <v>1815</v>
      </c>
      <c r="D47" s="53">
        <v>0.23</v>
      </c>
      <c r="E47" s="21" t="s">
        <v>154</v>
      </c>
      <c r="F47" s="18" t="s">
        <v>73</v>
      </c>
      <c r="G47" s="18" t="s">
        <v>155</v>
      </c>
      <c r="H47" s="1" t="s">
        <v>1823</v>
      </c>
      <c r="I47" s="1" t="s">
        <v>27</v>
      </c>
      <c r="J47" s="18" t="s">
        <v>804</v>
      </c>
      <c r="K47" s="22">
        <v>100</v>
      </c>
      <c r="L47" s="18">
        <v>0</v>
      </c>
      <c r="M47" s="23" t="s">
        <v>156</v>
      </c>
      <c r="N47" s="23" t="s">
        <v>157</v>
      </c>
      <c r="O47" s="3" t="s">
        <v>33</v>
      </c>
      <c r="P47" s="4" t="s">
        <v>38</v>
      </c>
      <c r="Q47" s="18" t="s">
        <v>2298</v>
      </c>
      <c r="R47" s="4" t="s">
        <v>1836</v>
      </c>
      <c r="S47" s="4" t="s">
        <v>1835</v>
      </c>
      <c r="T47" s="4" t="s">
        <v>1818</v>
      </c>
      <c r="U47" s="4" t="s">
        <v>158</v>
      </c>
      <c r="V47" s="4" t="s">
        <v>1820</v>
      </c>
      <c r="W47" s="4" t="s">
        <v>2358</v>
      </c>
      <c r="X47" s="4" t="s">
        <v>159</v>
      </c>
      <c r="Y47" s="24">
        <v>36815</v>
      </c>
      <c r="Z47" s="21" t="s">
        <v>38</v>
      </c>
      <c r="AA47" s="54" t="s">
        <v>27</v>
      </c>
      <c r="AB47" s="54"/>
      <c r="AC47" s="2" t="str">
        <f t="shared" si="0"/>
        <v>100</v>
      </c>
      <c r="AD47" s="2">
        <f t="shared" si="13"/>
        <v>0.23</v>
      </c>
      <c r="AE47" s="2">
        <f t="shared" si="2"/>
        <v>0.23</v>
      </c>
      <c r="AF47" s="1" t="str">
        <f t="shared" si="18"/>
        <v>10</v>
      </c>
      <c r="AG47" s="1" t="s">
        <v>829</v>
      </c>
      <c r="AH47" s="1" t="s">
        <v>27</v>
      </c>
      <c r="AI47" s="1">
        <f t="shared" si="4"/>
        <v>23</v>
      </c>
      <c r="AJ47" s="1">
        <f t="shared" si="5"/>
        <v>0</v>
      </c>
      <c r="AK47" s="25">
        <v>23</v>
      </c>
      <c r="AL47" s="1">
        <v>0</v>
      </c>
      <c r="AM47" s="1">
        <f t="shared" si="14"/>
        <v>23</v>
      </c>
      <c r="AN47" s="1"/>
      <c r="AO47" s="47">
        <v>9</v>
      </c>
      <c r="AP47" s="27"/>
      <c r="AQ47" s="25"/>
      <c r="AR47" s="28"/>
      <c r="AS47" s="25"/>
      <c r="AT47" s="11"/>
      <c r="AU47" s="12">
        <f t="shared" si="7"/>
        <v>0</v>
      </c>
      <c r="AV47" s="30">
        <v>9</v>
      </c>
      <c r="AW47" s="28"/>
      <c r="AX47" s="28"/>
      <c r="AY47" s="28"/>
      <c r="AZ47" s="39"/>
      <c r="BA47" s="14">
        <f t="shared" si="15"/>
        <v>9</v>
      </c>
      <c r="BB47" s="30"/>
      <c r="BC47" s="1"/>
      <c r="BD47" s="1"/>
      <c r="BE47" s="1"/>
      <c r="BF47" s="15"/>
      <c r="BG47" s="16">
        <f t="shared" si="16"/>
        <v>0</v>
      </c>
      <c r="BH47" s="16">
        <f t="shared" si="17"/>
        <v>9</v>
      </c>
    </row>
    <row r="48" spans="1:118" ht="25.5" customHeight="1" x14ac:dyDescent="0.25">
      <c r="A48" s="4" t="s">
        <v>830</v>
      </c>
      <c r="B48" s="4" t="s">
        <v>831</v>
      </c>
      <c r="C48" s="5" t="s">
        <v>1816</v>
      </c>
      <c r="D48" s="4">
        <v>0.03</v>
      </c>
      <c r="E48" s="4" t="s">
        <v>143</v>
      </c>
      <c r="F48" s="4" t="s">
        <v>73</v>
      </c>
      <c r="G48" s="4" t="s">
        <v>832</v>
      </c>
      <c r="H48" s="1" t="s">
        <v>1824</v>
      </c>
      <c r="I48" s="1" t="s">
        <v>27</v>
      </c>
      <c r="J48" s="18" t="s">
        <v>804</v>
      </c>
      <c r="K48" s="4">
        <v>100</v>
      </c>
      <c r="L48" s="4">
        <v>0</v>
      </c>
      <c r="M48" s="23" t="s">
        <v>811</v>
      </c>
      <c r="N48" s="23" t="s">
        <v>28</v>
      </c>
      <c r="O48" s="3" t="s">
        <v>33</v>
      </c>
      <c r="P48" s="4" t="s">
        <v>38</v>
      </c>
      <c r="Q48" s="10" t="s">
        <v>42</v>
      </c>
      <c r="R48" s="5"/>
      <c r="S48" s="5"/>
      <c r="T48" s="5"/>
      <c r="U48" s="5"/>
      <c r="V48" s="5"/>
      <c r="W48" s="5"/>
      <c r="X48" s="5" t="s">
        <v>36</v>
      </c>
      <c r="Y48" s="24">
        <v>43272</v>
      </c>
      <c r="Z48" s="4" t="s">
        <v>32</v>
      </c>
      <c r="AA48" s="24">
        <v>44368</v>
      </c>
      <c r="AB48" s="24"/>
      <c r="AC48" s="2" t="str">
        <f t="shared" si="0"/>
        <v>100</v>
      </c>
      <c r="AD48" s="2">
        <f t="shared" si="13"/>
        <v>0.03</v>
      </c>
      <c r="AE48" s="2">
        <f t="shared" si="2"/>
        <v>0.03</v>
      </c>
      <c r="AF48" s="2" t="str">
        <f t="shared" si="18"/>
        <v>5</v>
      </c>
      <c r="AG48" s="1">
        <v>18</v>
      </c>
      <c r="AH48" s="1" t="s">
        <v>27</v>
      </c>
      <c r="AI48" s="1">
        <f t="shared" si="4"/>
        <v>1</v>
      </c>
      <c r="AJ48" s="1">
        <f t="shared" si="5"/>
        <v>0</v>
      </c>
      <c r="AK48" s="36">
        <v>1</v>
      </c>
      <c r="AL48" s="1">
        <v>0</v>
      </c>
      <c r="AM48" s="1">
        <f t="shared" si="14"/>
        <v>1</v>
      </c>
      <c r="AN48" s="1"/>
      <c r="AO48" s="47">
        <v>1</v>
      </c>
      <c r="AP48" s="27"/>
      <c r="AQ48" s="25">
        <v>1</v>
      </c>
      <c r="AR48" s="28"/>
      <c r="AS48" s="25"/>
      <c r="AT48" s="20"/>
      <c r="AU48" s="12">
        <f t="shared" si="7"/>
        <v>1</v>
      </c>
      <c r="AV48" s="30"/>
      <c r="AW48" s="28"/>
      <c r="AX48" s="1"/>
      <c r="AY48" s="1"/>
      <c r="AZ48" s="15"/>
      <c r="BA48" s="14">
        <f t="shared" si="15"/>
        <v>0</v>
      </c>
      <c r="BB48" s="9"/>
      <c r="BC48" s="1"/>
      <c r="BD48" s="1"/>
      <c r="BE48" s="1"/>
      <c r="BF48" s="15"/>
      <c r="BG48" s="16">
        <f t="shared" si="16"/>
        <v>0</v>
      </c>
      <c r="BH48" s="16">
        <f t="shared" si="17"/>
        <v>1</v>
      </c>
    </row>
    <row r="49" spans="1:118" ht="25.5" customHeight="1" x14ac:dyDescent="0.25">
      <c r="A49" s="4" t="s">
        <v>833</v>
      </c>
      <c r="B49" s="4" t="s">
        <v>834</v>
      </c>
      <c r="C49" s="5" t="s">
        <v>1816</v>
      </c>
      <c r="D49" s="4">
        <v>0.16</v>
      </c>
      <c r="E49" s="4" t="s">
        <v>143</v>
      </c>
      <c r="F49" s="4" t="s">
        <v>73</v>
      </c>
      <c r="G49" s="4" t="s">
        <v>835</v>
      </c>
      <c r="H49" s="1" t="s">
        <v>1823</v>
      </c>
      <c r="I49" s="1" t="s">
        <v>27</v>
      </c>
      <c r="J49" s="4" t="s">
        <v>95</v>
      </c>
      <c r="K49" s="4">
        <v>70</v>
      </c>
      <c r="L49" s="4">
        <v>30</v>
      </c>
      <c r="M49" s="4" t="s">
        <v>28</v>
      </c>
      <c r="N49" s="23" t="s">
        <v>836</v>
      </c>
      <c r="O49" s="3" t="s">
        <v>2290</v>
      </c>
      <c r="P49" s="4" t="s">
        <v>38</v>
      </c>
      <c r="Q49" s="10" t="s">
        <v>42</v>
      </c>
      <c r="R49" s="5"/>
      <c r="S49" s="5"/>
      <c r="T49" s="5"/>
      <c r="U49" s="5"/>
      <c r="V49" s="5"/>
      <c r="W49" s="5"/>
      <c r="X49" s="5" t="s">
        <v>36</v>
      </c>
      <c r="Y49" s="24">
        <v>43384</v>
      </c>
      <c r="Z49" s="4" t="s">
        <v>32</v>
      </c>
      <c r="AA49" s="24">
        <v>44480</v>
      </c>
      <c r="AB49" s="24"/>
      <c r="AC49" s="2" t="str">
        <f t="shared" si="0"/>
        <v>100</v>
      </c>
      <c r="AD49" s="2">
        <f t="shared" si="13"/>
        <v>0.16</v>
      </c>
      <c r="AE49" s="2">
        <f t="shared" si="2"/>
        <v>0.16</v>
      </c>
      <c r="AF49" s="1" t="str">
        <f t="shared" si="18"/>
        <v>5</v>
      </c>
      <c r="AG49" s="1">
        <v>12</v>
      </c>
      <c r="AH49" s="1" t="s">
        <v>27</v>
      </c>
      <c r="AI49" s="1">
        <f t="shared" si="4"/>
        <v>0.7</v>
      </c>
      <c r="AJ49" s="1">
        <f t="shared" si="5"/>
        <v>0.3</v>
      </c>
      <c r="AK49" s="25">
        <v>1</v>
      </c>
      <c r="AL49" s="1">
        <v>1</v>
      </c>
      <c r="AM49" s="1">
        <f t="shared" si="14"/>
        <v>0</v>
      </c>
      <c r="AN49" s="1"/>
      <c r="AO49" s="47">
        <v>1</v>
      </c>
      <c r="AP49" s="27"/>
      <c r="AQ49" s="28">
        <v>1</v>
      </c>
      <c r="AR49" s="25"/>
      <c r="AT49" s="20"/>
      <c r="AU49" s="12">
        <f t="shared" si="7"/>
        <v>0</v>
      </c>
      <c r="AV49" s="30"/>
      <c r="AW49" s="28"/>
      <c r="AX49" s="1"/>
      <c r="AY49" s="1"/>
      <c r="AZ49" s="15"/>
      <c r="BA49" s="14">
        <f t="shared" si="15"/>
        <v>0</v>
      </c>
      <c r="BB49" s="9"/>
      <c r="BC49" s="1"/>
      <c r="BD49" s="1"/>
      <c r="BE49" s="1"/>
      <c r="BF49" s="15"/>
      <c r="BG49" s="16">
        <f t="shared" si="16"/>
        <v>0</v>
      </c>
      <c r="BH49" s="16">
        <f t="shared" si="17"/>
        <v>0</v>
      </c>
    </row>
    <row r="50" spans="1:118" ht="25.5" customHeight="1" x14ac:dyDescent="0.25">
      <c r="A50" s="1" t="s">
        <v>2439</v>
      </c>
      <c r="B50" s="1" t="s">
        <v>160</v>
      </c>
      <c r="C50" s="1" t="s">
        <v>1806</v>
      </c>
      <c r="D50" s="2">
        <v>4.7699999999999996</v>
      </c>
      <c r="E50" s="1" t="s">
        <v>143</v>
      </c>
      <c r="F50" s="1" t="s">
        <v>73</v>
      </c>
      <c r="G50" s="1" t="s">
        <v>27</v>
      </c>
      <c r="H50" s="1" t="s">
        <v>27</v>
      </c>
      <c r="I50" s="1" t="s">
        <v>27</v>
      </c>
      <c r="J50" s="4" t="s">
        <v>804</v>
      </c>
      <c r="K50" s="3">
        <v>100</v>
      </c>
      <c r="L50" s="3">
        <v>0</v>
      </c>
      <c r="M50" s="4" t="s">
        <v>99</v>
      </c>
      <c r="N50" s="4" t="s">
        <v>2557</v>
      </c>
      <c r="O50" s="3" t="s">
        <v>33</v>
      </c>
      <c r="P50" s="3" t="s">
        <v>38</v>
      </c>
      <c r="Q50" s="5" t="s">
        <v>42</v>
      </c>
      <c r="R50" s="4" t="s">
        <v>2556</v>
      </c>
      <c r="S50" s="4" t="s">
        <v>2090</v>
      </c>
      <c r="T50" s="6" t="s">
        <v>2163</v>
      </c>
      <c r="U50" s="4" t="s">
        <v>151</v>
      </c>
      <c r="V50" s="4" t="s">
        <v>1820</v>
      </c>
      <c r="W50" s="4" t="s">
        <v>1886</v>
      </c>
      <c r="X50" s="4" t="s">
        <v>36</v>
      </c>
      <c r="Y50" s="1" t="s">
        <v>27</v>
      </c>
      <c r="Z50" s="1" t="s">
        <v>27</v>
      </c>
      <c r="AA50" s="1" t="s">
        <v>27</v>
      </c>
      <c r="AB50" s="1"/>
      <c r="AC50" s="2" t="str">
        <f t="shared" si="0"/>
        <v>85</v>
      </c>
      <c r="AD50" s="2">
        <f t="shared" si="13"/>
        <v>4.7699999999999996</v>
      </c>
      <c r="AE50" s="2">
        <f t="shared" si="2"/>
        <v>4.0545</v>
      </c>
      <c r="AF50" s="2" t="str">
        <f t="shared" si="18"/>
        <v>30</v>
      </c>
      <c r="AG50" s="1" t="str">
        <f>IF(AK50&lt;=10,"24",IF(AK50&gt;10,"30"))</f>
        <v>30</v>
      </c>
      <c r="AH50" s="1">
        <v>20</v>
      </c>
      <c r="AI50" s="1">
        <f t="shared" si="4"/>
        <v>81.09</v>
      </c>
      <c r="AJ50" s="1">
        <f t="shared" si="5"/>
        <v>0</v>
      </c>
      <c r="AK50" s="7">
        <f>AE50*AH50</f>
        <v>81.09</v>
      </c>
      <c r="AL50" s="7">
        <v>0</v>
      </c>
      <c r="AM50" s="7">
        <f t="shared" si="14"/>
        <v>81.09</v>
      </c>
      <c r="AN50" s="7"/>
      <c r="AO50" s="8">
        <v>81</v>
      </c>
      <c r="AP50" s="9"/>
      <c r="AQ50" s="1"/>
      <c r="AR50" s="4">
        <v>15</v>
      </c>
      <c r="AS50" s="4">
        <v>30</v>
      </c>
      <c r="AT50" s="11">
        <v>30</v>
      </c>
      <c r="AU50" s="12">
        <f t="shared" si="7"/>
        <v>75</v>
      </c>
      <c r="AV50" s="9">
        <v>6</v>
      </c>
      <c r="AW50" s="10"/>
      <c r="AX50" s="10"/>
      <c r="AY50" s="10"/>
      <c r="AZ50" s="11"/>
      <c r="BA50" s="14">
        <f t="shared" si="15"/>
        <v>6</v>
      </c>
      <c r="BB50" s="9"/>
      <c r="BC50" s="1"/>
      <c r="BD50" s="1"/>
      <c r="BE50" s="1"/>
      <c r="BF50" s="15"/>
      <c r="BG50" s="16">
        <f t="shared" si="16"/>
        <v>0</v>
      </c>
      <c r="BH50" s="16">
        <f t="shared" si="17"/>
        <v>81</v>
      </c>
    </row>
    <row r="51" spans="1:118" ht="25.5" customHeight="1" x14ac:dyDescent="0.25">
      <c r="A51" s="1" t="s">
        <v>2440</v>
      </c>
      <c r="B51" s="1" t="s">
        <v>161</v>
      </c>
      <c r="C51" s="1" t="s">
        <v>1806</v>
      </c>
      <c r="D51" s="2">
        <v>17.170000000000002</v>
      </c>
      <c r="E51" s="1" t="s">
        <v>143</v>
      </c>
      <c r="F51" s="1" t="s">
        <v>73</v>
      </c>
      <c r="G51" s="1" t="s">
        <v>27</v>
      </c>
      <c r="H51" s="1" t="s">
        <v>27</v>
      </c>
      <c r="I51" s="1" t="s">
        <v>27</v>
      </c>
      <c r="J51" s="4" t="s">
        <v>804</v>
      </c>
      <c r="K51" s="3">
        <v>100</v>
      </c>
      <c r="L51" s="3">
        <v>0</v>
      </c>
      <c r="M51" s="4" t="s">
        <v>99</v>
      </c>
      <c r="N51" s="4" t="s">
        <v>2013</v>
      </c>
      <c r="O51" s="3" t="s">
        <v>33</v>
      </c>
      <c r="P51" s="3" t="s">
        <v>38</v>
      </c>
      <c r="Q51" s="5" t="s">
        <v>42</v>
      </c>
      <c r="R51" s="4" t="s">
        <v>117</v>
      </c>
      <c r="S51" s="4" t="s">
        <v>1833</v>
      </c>
      <c r="T51" s="6" t="s">
        <v>2163</v>
      </c>
      <c r="U51" s="4" t="s">
        <v>151</v>
      </c>
      <c r="V51" s="4" t="s">
        <v>1820</v>
      </c>
      <c r="W51" s="4" t="s">
        <v>1901</v>
      </c>
      <c r="X51" s="4" t="s">
        <v>36</v>
      </c>
      <c r="Y51" s="1" t="s">
        <v>27</v>
      </c>
      <c r="Z51" s="1" t="s">
        <v>27</v>
      </c>
      <c r="AA51" s="1" t="s">
        <v>27</v>
      </c>
      <c r="AB51" s="1"/>
      <c r="AC51" s="2" t="str">
        <f t="shared" si="0"/>
        <v>65</v>
      </c>
      <c r="AD51" s="2">
        <f t="shared" si="13"/>
        <v>17.170000000000002</v>
      </c>
      <c r="AE51" s="2">
        <f t="shared" si="2"/>
        <v>11.160500000000003</v>
      </c>
      <c r="AF51" s="2" t="str">
        <f t="shared" si="18"/>
        <v>70</v>
      </c>
      <c r="AG51" s="1" t="str">
        <f>IF(AK51&lt;=10,"24",IF(AK51&gt;10,"30"))</f>
        <v>30</v>
      </c>
      <c r="AH51" s="1">
        <v>20</v>
      </c>
      <c r="AI51" s="1">
        <f t="shared" si="4"/>
        <v>223.21000000000004</v>
      </c>
      <c r="AJ51" s="1">
        <f t="shared" si="5"/>
        <v>0</v>
      </c>
      <c r="AK51" s="7">
        <f>AE51*AH51</f>
        <v>223.21000000000004</v>
      </c>
      <c r="AL51" s="7">
        <v>0</v>
      </c>
      <c r="AM51" s="7">
        <f t="shared" si="14"/>
        <v>223.21000000000004</v>
      </c>
      <c r="AN51" s="7"/>
      <c r="AO51" s="8">
        <v>223</v>
      </c>
      <c r="AP51" s="9"/>
      <c r="AQ51" s="1"/>
      <c r="AR51" s="1">
        <v>35</v>
      </c>
      <c r="AS51" s="1">
        <v>70</v>
      </c>
      <c r="AT51" s="15">
        <v>70</v>
      </c>
      <c r="AU51" s="12">
        <f t="shared" si="7"/>
        <v>175</v>
      </c>
      <c r="AV51" s="9">
        <v>48</v>
      </c>
      <c r="AW51" s="1"/>
      <c r="AX51" s="1"/>
      <c r="AY51" s="1"/>
      <c r="AZ51" s="15"/>
      <c r="BA51" s="14">
        <f t="shared" si="15"/>
        <v>48</v>
      </c>
      <c r="BB51" s="9"/>
      <c r="BC51" s="1"/>
      <c r="BD51" s="1"/>
      <c r="BE51" s="1"/>
      <c r="BF51" s="15"/>
      <c r="BG51" s="16">
        <f t="shared" si="16"/>
        <v>0</v>
      </c>
      <c r="BH51" s="16">
        <f t="shared" si="17"/>
        <v>223</v>
      </c>
    </row>
    <row r="52" spans="1:118" ht="25.5" customHeight="1" x14ac:dyDescent="0.25">
      <c r="A52" s="4" t="s">
        <v>162</v>
      </c>
      <c r="B52" s="4" t="s">
        <v>163</v>
      </c>
      <c r="C52" s="5" t="s">
        <v>1816</v>
      </c>
      <c r="D52" s="4">
        <v>1.02</v>
      </c>
      <c r="E52" s="4" t="s">
        <v>164</v>
      </c>
      <c r="F52" s="4" t="s">
        <v>73</v>
      </c>
      <c r="G52" s="4" t="s">
        <v>165</v>
      </c>
      <c r="H52" s="1" t="s">
        <v>1823</v>
      </c>
      <c r="I52" s="1" t="s">
        <v>27</v>
      </c>
      <c r="J52" s="18" t="s">
        <v>804</v>
      </c>
      <c r="K52" s="4">
        <v>100</v>
      </c>
      <c r="L52" s="4">
        <v>0</v>
      </c>
      <c r="M52" s="4" t="s">
        <v>30</v>
      </c>
      <c r="N52" s="23" t="s">
        <v>166</v>
      </c>
      <c r="O52" s="3" t="s">
        <v>33</v>
      </c>
      <c r="P52" s="4" t="s">
        <v>38</v>
      </c>
      <c r="Q52" s="18" t="s">
        <v>2299</v>
      </c>
      <c r="R52" s="5"/>
      <c r="S52" s="5"/>
      <c r="T52" s="5"/>
      <c r="U52" s="5"/>
      <c r="V52" s="5"/>
      <c r="W52" s="5"/>
      <c r="X52" s="5" t="s">
        <v>36</v>
      </c>
      <c r="Y52" s="24">
        <v>43138</v>
      </c>
      <c r="Z52" s="4" t="s">
        <v>38</v>
      </c>
      <c r="AA52" s="24" t="s">
        <v>27</v>
      </c>
      <c r="AB52" s="24"/>
      <c r="AC52" s="2" t="str">
        <f t="shared" si="0"/>
        <v>85</v>
      </c>
      <c r="AD52" s="2">
        <f t="shared" si="13"/>
        <v>1.02</v>
      </c>
      <c r="AE52" s="2">
        <f t="shared" si="2"/>
        <v>0.86699999999999999</v>
      </c>
      <c r="AF52" s="1" t="str">
        <f t="shared" si="18"/>
        <v>5</v>
      </c>
      <c r="AG52" s="1" t="s">
        <v>829</v>
      </c>
      <c r="AH52" s="1" t="s">
        <v>27</v>
      </c>
      <c r="AI52" s="1">
        <f t="shared" si="4"/>
        <v>1</v>
      </c>
      <c r="AJ52" s="1">
        <f t="shared" si="5"/>
        <v>0</v>
      </c>
      <c r="AK52" s="25">
        <v>1</v>
      </c>
      <c r="AL52" s="1">
        <v>0</v>
      </c>
      <c r="AM52" s="1">
        <f t="shared" si="14"/>
        <v>1</v>
      </c>
      <c r="AN52" s="1"/>
      <c r="AO52" s="47">
        <v>1</v>
      </c>
      <c r="AP52" s="27">
        <v>1</v>
      </c>
      <c r="AQ52" s="25"/>
      <c r="AR52" s="28"/>
      <c r="AS52" s="25"/>
      <c r="AT52" s="20"/>
      <c r="AU52" s="12">
        <f t="shared" si="7"/>
        <v>1</v>
      </c>
      <c r="AV52" s="30"/>
      <c r="AW52" s="28"/>
      <c r="AX52" s="1"/>
      <c r="AY52" s="1"/>
      <c r="AZ52" s="15"/>
      <c r="BA52" s="14">
        <f t="shared" si="15"/>
        <v>0</v>
      </c>
      <c r="BB52" s="9"/>
      <c r="BC52" s="1"/>
      <c r="BD52" s="1"/>
      <c r="BE52" s="1"/>
      <c r="BF52" s="15"/>
      <c r="BG52" s="16">
        <f t="shared" si="16"/>
        <v>0</v>
      </c>
      <c r="BH52" s="16">
        <f t="shared" si="17"/>
        <v>1</v>
      </c>
    </row>
    <row r="53" spans="1:118" ht="25.5" customHeight="1" x14ac:dyDescent="0.25">
      <c r="A53" s="4" t="s">
        <v>2874</v>
      </c>
      <c r="B53" s="122" t="s">
        <v>2674</v>
      </c>
      <c r="C53" s="1" t="s">
        <v>1806</v>
      </c>
      <c r="D53" s="5">
        <v>3.31</v>
      </c>
      <c r="E53" s="4" t="s">
        <v>164</v>
      </c>
      <c r="F53" s="5" t="s">
        <v>73</v>
      </c>
      <c r="G53" s="1" t="s">
        <v>27</v>
      </c>
      <c r="H53" s="1" t="s">
        <v>27</v>
      </c>
      <c r="I53" s="1" t="s">
        <v>27</v>
      </c>
      <c r="J53" s="4" t="s">
        <v>804</v>
      </c>
      <c r="K53" s="4">
        <v>90</v>
      </c>
      <c r="L53" s="4">
        <v>10</v>
      </c>
      <c r="M53" s="23" t="s">
        <v>898</v>
      </c>
      <c r="N53" s="4" t="s">
        <v>2757</v>
      </c>
      <c r="O53" s="4" t="s">
        <v>33</v>
      </c>
      <c r="P53" s="4" t="s">
        <v>38</v>
      </c>
      <c r="Q53" s="4" t="s">
        <v>2837</v>
      </c>
      <c r="R53" s="4" t="s">
        <v>117</v>
      </c>
      <c r="S53" s="4" t="s">
        <v>1833</v>
      </c>
      <c r="T53" s="6" t="s">
        <v>2163</v>
      </c>
      <c r="U53" s="4" t="s">
        <v>129</v>
      </c>
      <c r="V53" s="4" t="s">
        <v>1820</v>
      </c>
      <c r="W53" s="4" t="s">
        <v>44</v>
      </c>
      <c r="X53" s="4" t="s">
        <v>36</v>
      </c>
      <c r="Y53" s="1" t="s">
        <v>27</v>
      </c>
      <c r="Z53" s="1" t="s">
        <v>27</v>
      </c>
      <c r="AA53" s="1" t="s">
        <v>27</v>
      </c>
      <c r="AC53" s="2" t="str">
        <f t="shared" si="0"/>
        <v>85</v>
      </c>
      <c r="AD53" s="2">
        <f t="shared" si="13"/>
        <v>3.31</v>
      </c>
      <c r="AE53" s="2">
        <f t="shared" si="2"/>
        <v>2.8135000000000003</v>
      </c>
      <c r="AF53" s="2" t="str">
        <f t="shared" si="18"/>
        <v>30</v>
      </c>
      <c r="AG53" s="1" t="str">
        <f t="shared" ref="AG53:AG60" si="19">IF(AK53&lt;=10,"24",IF(AK53&gt;10,"30"))</f>
        <v>30</v>
      </c>
      <c r="AH53" s="4">
        <v>20</v>
      </c>
      <c r="AI53" s="1">
        <f t="shared" si="4"/>
        <v>50.643000000000008</v>
      </c>
      <c r="AJ53" s="1">
        <f t="shared" si="5"/>
        <v>5.6270000000000007</v>
      </c>
      <c r="AK53" s="7">
        <f t="shared" ref="AK53:AK60" si="20">AE53*AH53</f>
        <v>56.27000000000001</v>
      </c>
      <c r="AL53" s="1">
        <v>0</v>
      </c>
      <c r="AM53" s="1">
        <f t="shared" si="14"/>
        <v>56.27000000000001</v>
      </c>
      <c r="AO53" s="8">
        <v>56</v>
      </c>
      <c r="AP53" s="17"/>
      <c r="AR53" s="4">
        <v>15</v>
      </c>
      <c r="AS53" s="4">
        <v>30</v>
      </c>
      <c r="AT53" s="20">
        <v>11</v>
      </c>
      <c r="AU53" s="12">
        <f t="shared" si="7"/>
        <v>56</v>
      </c>
      <c r="AV53" s="17"/>
      <c r="AZ53" s="20"/>
      <c r="BA53" s="14">
        <f t="shared" si="15"/>
        <v>0</v>
      </c>
      <c r="BB53" s="17"/>
      <c r="BF53" s="20"/>
      <c r="BG53" s="16">
        <f t="shared" si="16"/>
        <v>0</v>
      </c>
      <c r="BH53" s="16">
        <f t="shared" si="17"/>
        <v>56</v>
      </c>
    </row>
    <row r="54" spans="1:118" ht="25.5" customHeight="1" x14ac:dyDescent="0.25">
      <c r="A54" s="4" t="s">
        <v>2875</v>
      </c>
      <c r="B54" s="122" t="s">
        <v>2671</v>
      </c>
      <c r="C54" s="1" t="s">
        <v>1806</v>
      </c>
      <c r="D54" s="5">
        <v>4.7699999999999996</v>
      </c>
      <c r="E54" s="4" t="s">
        <v>164</v>
      </c>
      <c r="F54" s="5" t="s">
        <v>73</v>
      </c>
      <c r="G54" s="1" t="s">
        <v>27</v>
      </c>
      <c r="H54" s="1" t="s">
        <v>27</v>
      </c>
      <c r="I54" s="1" t="s">
        <v>27</v>
      </c>
      <c r="J54" s="4" t="s">
        <v>804</v>
      </c>
      <c r="K54" s="4">
        <v>90</v>
      </c>
      <c r="L54" s="4">
        <v>10</v>
      </c>
      <c r="M54" s="23" t="s">
        <v>898</v>
      </c>
      <c r="N54" s="4" t="s">
        <v>2811</v>
      </c>
      <c r="O54" s="4" t="s">
        <v>33</v>
      </c>
      <c r="P54" s="4" t="s">
        <v>38</v>
      </c>
      <c r="Q54" s="4" t="s">
        <v>2834</v>
      </c>
      <c r="R54" s="4" t="s">
        <v>117</v>
      </c>
      <c r="S54" s="4" t="s">
        <v>1833</v>
      </c>
      <c r="T54" s="6" t="s">
        <v>2163</v>
      </c>
      <c r="U54" s="4" t="s">
        <v>129</v>
      </c>
      <c r="V54" s="4" t="s">
        <v>1820</v>
      </c>
      <c r="W54" s="4" t="s">
        <v>44</v>
      </c>
      <c r="X54" s="4" t="s">
        <v>36</v>
      </c>
      <c r="Y54" s="1" t="s">
        <v>27</v>
      </c>
      <c r="Z54" s="1" t="s">
        <v>27</v>
      </c>
      <c r="AA54" s="1" t="s">
        <v>27</v>
      </c>
      <c r="AC54" s="2" t="str">
        <f t="shared" si="0"/>
        <v>85</v>
      </c>
      <c r="AD54" s="2">
        <f t="shared" si="13"/>
        <v>4.7699999999999996</v>
      </c>
      <c r="AE54" s="2">
        <f t="shared" si="2"/>
        <v>4.0545</v>
      </c>
      <c r="AF54" s="2" t="str">
        <f t="shared" si="18"/>
        <v>30</v>
      </c>
      <c r="AG54" s="1" t="str">
        <f t="shared" si="19"/>
        <v>30</v>
      </c>
      <c r="AH54" s="4">
        <v>20</v>
      </c>
      <c r="AI54" s="1">
        <f t="shared" si="4"/>
        <v>72.981000000000009</v>
      </c>
      <c r="AJ54" s="1">
        <f t="shared" si="5"/>
        <v>8.1090000000000018</v>
      </c>
      <c r="AK54" s="7">
        <f t="shared" si="20"/>
        <v>81.09</v>
      </c>
      <c r="AL54" s="1">
        <v>0</v>
      </c>
      <c r="AM54" s="1">
        <f t="shared" si="14"/>
        <v>81.09</v>
      </c>
      <c r="AO54" s="8">
        <v>81</v>
      </c>
      <c r="AP54" s="17"/>
      <c r="AR54" s="4">
        <v>15</v>
      </c>
      <c r="AS54" s="4">
        <v>30</v>
      </c>
      <c r="AT54" s="20">
        <v>30</v>
      </c>
      <c r="AU54" s="12">
        <f t="shared" si="7"/>
        <v>75</v>
      </c>
      <c r="AV54" s="17">
        <v>6</v>
      </c>
      <c r="AZ54" s="20"/>
      <c r="BA54" s="14">
        <f t="shared" si="15"/>
        <v>6</v>
      </c>
      <c r="BB54" s="17"/>
      <c r="BF54" s="20"/>
      <c r="BG54" s="16">
        <f t="shared" si="16"/>
        <v>0</v>
      </c>
      <c r="BH54" s="16">
        <f t="shared" si="17"/>
        <v>81</v>
      </c>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row>
    <row r="55" spans="1:118" ht="25.5" customHeight="1" x14ac:dyDescent="0.25">
      <c r="A55" s="4" t="s">
        <v>2876</v>
      </c>
      <c r="B55" s="122" t="s">
        <v>2672</v>
      </c>
      <c r="C55" s="1" t="s">
        <v>1806</v>
      </c>
      <c r="D55" s="5">
        <v>1.7</v>
      </c>
      <c r="E55" s="4" t="s">
        <v>164</v>
      </c>
      <c r="F55" s="5" t="s">
        <v>73</v>
      </c>
      <c r="G55" s="1" t="s">
        <v>27</v>
      </c>
      <c r="H55" s="1" t="s">
        <v>27</v>
      </c>
      <c r="I55" s="1" t="s">
        <v>27</v>
      </c>
      <c r="J55" s="4" t="s">
        <v>804</v>
      </c>
      <c r="K55" s="4">
        <v>100</v>
      </c>
      <c r="L55" s="4">
        <v>0</v>
      </c>
      <c r="M55" s="23" t="s">
        <v>898</v>
      </c>
      <c r="N55" s="4" t="s">
        <v>2812</v>
      </c>
      <c r="O55" s="4" t="s">
        <v>33</v>
      </c>
      <c r="P55" s="4" t="s">
        <v>38</v>
      </c>
      <c r="Q55" s="4" t="s">
        <v>2835</v>
      </c>
      <c r="R55" s="4" t="s">
        <v>117</v>
      </c>
      <c r="S55" s="4" t="s">
        <v>1833</v>
      </c>
      <c r="T55" s="6" t="s">
        <v>2163</v>
      </c>
      <c r="U55" s="4" t="s">
        <v>129</v>
      </c>
      <c r="V55" s="4" t="s">
        <v>1820</v>
      </c>
      <c r="W55" s="4" t="s">
        <v>44</v>
      </c>
      <c r="X55" s="4" t="s">
        <v>36</v>
      </c>
      <c r="Y55" s="1" t="s">
        <v>27</v>
      </c>
      <c r="Z55" s="1" t="s">
        <v>27</v>
      </c>
      <c r="AA55" s="1" t="s">
        <v>27</v>
      </c>
      <c r="AC55" s="2" t="str">
        <f t="shared" si="0"/>
        <v>85</v>
      </c>
      <c r="AD55" s="2">
        <f t="shared" si="13"/>
        <v>1.7</v>
      </c>
      <c r="AE55" s="2">
        <f t="shared" si="2"/>
        <v>1.4450000000000001</v>
      </c>
      <c r="AF55" s="2" t="str">
        <f t="shared" si="18"/>
        <v>20</v>
      </c>
      <c r="AG55" s="1" t="str">
        <f t="shared" si="19"/>
        <v>30</v>
      </c>
      <c r="AH55" s="4">
        <v>20</v>
      </c>
      <c r="AI55" s="1">
        <f t="shared" si="4"/>
        <v>28.9</v>
      </c>
      <c r="AJ55" s="1">
        <f t="shared" si="5"/>
        <v>0</v>
      </c>
      <c r="AK55" s="7">
        <f t="shared" si="20"/>
        <v>28.900000000000002</v>
      </c>
      <c r="AL55" s="1">
        <v>0</v>
      </c>
      <c r="AM55" s="1">
        <f t="shared" si="14"/>
        <v>28.900000000000002</v>
      </c>
      <c r="AO55" s="8">
        <v>29</v>
      </c>
      <c r="AP55" s="17"/>
      <c r="AR55" s="4">
        <v>10</v>
      </c>
      <c r="AS55" s="4">
        <v>19</v>
      </c>
      <c r="AT55" s="20"/>
      <c r="AU55" s="12">
        <f t="shared" si="7"/>
        <v>29</v>
      </c>
      <c r="AV55" s="17"/>
      <c r="AZ55" s="20"/>
      <c r="BA55" s="14">
        <f t="shared" si="15"/>
        <v>0</v>
      </c>
      <c r="BB55" s="17"/>
      <c r="BF55" s="20"/>
      <c r="BG55" s="16">
        <f t="shared" si="16"/>
        <v>0</v>
      </c>
      <c r="BH55" s="16">
        <f t="shared" si="17"/>
        <v>29</v>
      </c>
    </row>
    <row r="56" spans="1:118" ht="25.5" customHeight="1" x14ac:dyDescent="0.25">
      <c r="A56" s="4" t="s">
        <v>2877</v>
      </c>
      <c r="B56" s="122" t="s">
        <v>2673</v>
      </c>
      <c r="C56" s="1" t="s">
        <v>1806</v>
      </c>
      <c r="D56" s="5">
        <v>0.97</v>
      </c>
      <c r="E56" s="4" t="s">
        <v>164</v>
      </c>
      <c r="F56" s="5" t="s">
        <v>73</v>
      </c>
      <c r="G56" s="1" t="s">
        <v>27</v>
      </c>
      <c r="H56" s="1" t="s">
        <v>27</v>
      </c>
      <c r="I56" s="1" t="s">
        <v>27</v>
      </c>
      <c r="J56" s="4" t="s">
        <v>804</v>
      </c>
      <c r="K56" s="4">
        <v>100</v>
      </c>
      <c r="L56" s="4">
        <v>0</v>
      </c>
      <c r="M56" s="23" t="s">
        <v>898</v>
      </c>
      <c r="N56" s="4" t="s">
        <v>2813</v>
      </c>
      <c r="O56" s="4" t="s">
        <v>33</v>
      </c>
      <c r="P56" s="4" t="s">
        <v>38</v>
      </c>
      <c r="Q56" s="4" t="s">
        <v>2836</v>
      </c>
      <c r="R56" s="4" t="s">
        <v>117</v>
      </c>
      <c r="S56" s="4" t="s">
        <v>1833</v>
      </c>
      <c r="T56" s="6" t="s">
        <v>2163</v>
      </c>
      <c r="U56" s="4" t="s">
        <v>129</v>
      </c>
      <c r="V56" s="4" t="s">
        <v>1820</v>
      </c>
      <c r="W56" s="4" t="s">
        <v>44</v>
      </c>
      <c r="X56" s="4" t="s">
        <v>36</v>
      </c>
      <c r="Y56" s="1" t="s">
        <v>27</v>
      </c>
      <c r="Z56" s="1" t="s">
        <v>27</v>
      </c>
      <c r="AA56" s="1" t="s">
        <v>27</v>
      </c>
      <c r="AC56" s="2" t="str">
        <f t="shared" si="0"/>
        <v>100</v>
      </c>
      <c r="AD56" s="2">
        <f t="shared" si="13"/>
        <v>0.97</v>
      </c>
      <c r="AE56" s="2">
        <f t="shared" si="2"/>
        <v>0.97</v>
      </c>
      <c r="AF56" s="2" t="str">
        <f t="shared" si="18"/>
        <v>10</v>
      </c>
      <c r="AG56" s="1" t="str">
        <f t="shared" si="19"/>
        <v>30</v>
      </c>
      <c r="AH56" s="4">
        <v>20</v>
      </c>
      <c r="AI56" s="1">
        <f t="shared" si="4"/>
        <v>19.399999999999999</v>
      </c>
      <c r="AJ56" s="1">
        <f t="shared" si="5"/>
        <v>0</v>
      </c>
      <c r="AK56" s="7">
        <f t="shared" si="20"/>
        <v>19.399999999999999</v>
      </c>
      <c r="AL56" s="1">
        <v>0</v>
      </c>
      <c r="AM56" s="1">
        <f t="shared" si="14"/>
        <v>19.399999999999999</v>
      </c>
      <c r="AO56" s="8">
        <v>19</v>
      </c>
      <c r="AP56" s="17"/>
      <c r="AR56" s="4">
        <v>5</v>
      </c>
      <c r="AS56" s="4">
        <v>10</v>
      </c>
      <c r="AT56" s="20">
        <v>4</v>
      </c>
      <c r="AU56" s="12">
        <f t="shared" si="7"/>
        <v>19</v>
      </c>
      <c r="AV56" s="17"/>
      <c r="AZ56" s="20"/>
      <c r="BA56" s="14">
        <f t="shared" si="15"/>
        <v>0</v>
      </c>
      <c r="BB56" s="17"/>
      <c r="BF56" s="20"/>
      <c r="BG56" s="16">
        <f t="shared" si="16"/>
        <v>0</v>
      </c>
      <c r="BH56" s="16">
        <f t="shared" si="17"/>
        <v>19</v>
      </c>
    </row>
    <row r="57" spans="1:118" ht="25.5" customHeight="1" x14ac:dyDescent="0.25">
      <c r="A57" s="4" t="s">
        <v>2878</v>
      </c>
      <c r="B57" s="122" t="s">
        <v>2675</v>
      </c>
      <c r="C57" s="1" t="s">
        <v>1806</v>
      </c>
      <c r="D57" s="5">
        <v>0.99</v>
      </c>
      <c r="E57" s="4" t="s">
        <v>164</v>
      </c>
      <c r="F57" s="5" t="s">
        <v>73</v>
      </c>
      <c r="G57" s="1" t="s">
        <v>27</v>
      </c>
      <c r="H57" s="1" t="s">
        <v>27</v>
      </c>
      <c r="I57" s="1" t="s">
        <v>27</v>
      </c>
      <c r="J57" s="4" t="s">
        <v>804</v>
      </c>
      <c r="K57" s="4">
        <v>90</v>
      </c>
      <c r="L57" s="4">
        <v>10</v>
      </c>
      <c r="M57" s="23" t="s">
        <v>898</v>
      </c>
      <c r="N57" s="4" t="s">
        <v>2758</v>
      </c>
      <c r="O57" s="4" t="s">
        <v>33</v>
      </c>
      <c r="P57" s="4" t="s">
        <v>38</v>
      </c>
      <c r="Q57" s="4" t="s">
        <v>2328</v>
      </c>
      <c r="R57" s="4" t="s">
        <v>117</v>
      </c>
      <c r="S57" s="4" t="s">
        <v>1833</v>
      </c>
      <c r="T57" s="6" t="s">
        <v>2163</v>
      </c>
      <c r="U57" s="4" t="s">
        <v>129</v>
      </c>
      <c r="V57" s="4" t="s">
        <v>1820</v>
      </c>
      <c r="W57" s="4" t="s">
        <v>44</v>
      </c>
      <c r="X57" s="4" t="s">
        <v>36</v>
      </c>
      <c r="Y57" s="1" t="s">
        <v>27</v>
      </c>
      <c r="Z57" s="1" t="s">
        <v>27</v>
      </c>
      <c r="AA57" s="1" t="s">
        <v>27</v>
      </c>
      <c r="AC57" s="2" t="str">
        <f t="shared" si="0"/>
        <v>100</v>
      </c>
      <c r="AD57" s="2">
        <f t="shared" si="13"/>
        <v>0.99</v>
      </c>
      <c r="AE57" s="2">
        <f t="shared" si="2"/>
        <v>0.99</v>
      </c>
      <c r="AF57" s="2" t="str">
        <f t="shared" si="18"/>
        <v>10</v>
      </c>
      <c r="AG57" s="1" t="str">
        <f t="shared" si="19"/>
        <v>30</v>
      </c>
      <c r="AH57" s="4">
        <v>20</v>
      </c>
      <c r="AI57" s="1">
        <f t="shared" si="4"/>
        <v>17.82</v>
      </c>
      <c r="AJ57" s="1">
        <f t="shared" si="5"/>
        <v>1.98</v>
      </c>
      <c r="AK57" s="7">
        <f t="shared" si="20"/>
        <v>19.8</v>
      </c>
      <c r="AL57" s="1">
        <v>0</v>
      </c>
      <c r="AM57" s="1">
        <f t="shared" si="14"/>
        <v>19.8</v>
      </c>
      <c r="AO57" s="8">
        <v>20</v>
      </c>
      <c r="AP57" s="17"/>
      <c r="AR57" s="4">
        <v>5</v>
      </c>
      <c r="AS57" s="4">
        <v>10</v>
      </c>
      <c r="AT57" s="20">
        <v>5</v>
      </c>
      <c r="AU57" s="12">
        <f t="shared" si="7"/>
        <v>20</v>
      </c>
      <c r="AV57" s="17"/>
      <c r="AZ57" s="20"/>
      <c r="BA57" s="14">
        <f t="shared" si="15"/>
        <v>0</v>
      </c>
      <c r="BB57" s="17"/>
      <c r="BF57" s="20"/>
      <c r="BG57" s="16">
        <f t="shared" si="16"/>
        <v>0</v>
      </c>
      <c r="BH57" s="16">
        <f t="shared" si="17"/>
        <v>20</v>
      </c>
    </row>
    <row r="58" spans="1:118" ht="25.5" customHeight="1" x14ac:dyDescent="0.25">
      <c r="A58" s="1" t="s">
        <v>168</v>
      </c>
      <c r="B58" s="1" t="s">
        <v>169</v>
      </c>
      <c r="C58" s="1" t="s">
        <v>1806</v>
      </c>
      <c r="D58" s="2">
        <v>0.22</v>
      </c>
      <c r="E58" s="1" t="s">
        <v>170</v>
      </c>
      <c r="F58" s="1" t="s">
        <v>73</v>
      </c>
      <c r="G58" s="1" t="s">
        <v>27</v>
      </c>
      <c r="H58" s="1" t="s">
        <v>27</v>
      </c>
      <c r="I58" s="1" t="s">
        <v>27</v>
      </c>
      <c r="J58" s="4" t="s">
        <v>804</v>
      </c>
      <c r="K58" s="3">
        <v>95</v>
      </c>
      <c r="L58" s="3">
        <v>5</v>
      </c>
      <c r="M58" s="4" t="s">
        <v>1976</v>
      </c>
      <c r="N58" s="4" t="s">
        <v>171</v>
      </c>
      <c r="O58" s="62" t="s">
        <v>33</v>
      </c>
      <c r="P58" s="3" t="s">
        <v>38</v>
      </c>
      <c r="Q58" s="5" t="s">
        <v>42</v>
      </c>
      <c r="R58" s="4" t="s">
        <v>2274</v>
      </c>
      <c r="S58" s="4" t="s">
        <v>2268</v>
      </c>
      <c r="T58" s="6" t="s">
        <v>2163</v>
      </c>
      <c r="U58" s="4" t="s">
        <v>1503</v>
      </c>
      <c r="V58" s="4" t="s">
        <v>1820</v>
      </c>
      <c r="W58" s="4" t="s">
        <v>1903</v>
      </c>
      <c r="X58" s="4" t="s">
        <v>36</v>
      </c>
      <c r="Y58" s="1" t="s">
        <v>27</v>
      </c>
      <c r="Z58" s="1" t="s">
        <v>27</v>
      </c>
      <c r="AA58" s="1" t="s">
        <v>27</v>
      </c>
      <c r="AB58" s="1"/>
      <c r="AC58" s="2" t="str">
        <f t="shared" si="0"/>
        <v>100</v>
      </c>
      <c r="AD58" s="2">
        <f t="shared" si="13"/>
        <v>0.22</v>
      </c>
      <c r="AE58" s="2">
        <f t="shared" si="2"/>
        <v>0.22</v>
      </c>
      <c r="AF58" s="2" t="str">
        <f t="shared" si="18"/>
        <v>5</v>
      </c>
      <c r="AG58" s="1" t="str">
        <f t="shared" si="19"/>
        <v>24</v>
      </c>
      <c r="AH58" s="1">
        <v>20</v>
      </c>
      <c r="AI58" s="1">
        <f t="shared" si="4"/>
        <v>4.1800000000000006</v>
      </c>
      <c r="AJ58" s="1">
        <f t="shared" si="5"/>
        <v>0.22</v>
      </c>
      <c r="AK58" s="7">
        <f t="shared" si="20"/>
        <v>4.4000000000000004</v>
      </c>
      <c r="AL58" s="7">
        <v>0</v>
      </c>
      <c r="AM58" s="7">
        <f t="shared" si="14"/>
        <v>4.4000000000000004</v>
      </c>
      <c r="AN58" s="7"/>
      <c r="AO58" s="8">
        <v>4</v>
      </c>
      <c r="AP58" s="9"/>
      <c r="AQ58" s="1"/>
      <c r="AR58" s="45">
        <v>4</v>
      </c>
      <c r="AS58" s="1"/>
      <c r="AT58" s="15"/>
      <c r="AU58" s="12">
        <f t="shared" si="7"/>
        <v>4</v>
      </c>
      <c r="AV58" s="9"/>
      <c r="AW58" s="1"/>
      <c r="AX58" s="1"/>
      <c r="AY58" s="1"/>
      <c r="AZ58" s="15"/>
      <c r="BA58" s="14">
        <f t="shared" si="15"/>
        <v>0</v>
      </c>
      <c r="BB58" s="9"/>
      <c r="BC58" s="1"/>
      <c r="BD58" s="1"/>
      <c r="BE58" s="1"/>
      <c r="BF58" s="15"/>
      <c r="BG58" s="16">
        <f t="shared" si="16"/>
        <v>0</v>
      </c>
      <c r="BH58" s="16">
        <f t="shared" si="17"/>
        <v>4</v>
      </c>
    </row>
    <row r="59" spans="1:118" ht="25.5" customHeight="1" x14ac:dyDescent="0.25">
      <c r="A59" s="1" t="s">
        <v>2539</v>
      </c>
      <c r="B59" s="4" t="s">
        <v>2541</v>
      </c>
      <c r="C59" s="4" t="s">
        <v>1806</v>
      </c>
      <c r="D59" s="4">
        <v>0.5</v>
      </c>
      <c r="E59" s="4" t="s">
        <v>170</v>
      </c>
      <c r="F59" s="4" t="s">
        <v>73</v>
      </c>
      <c r="G59" s="4" t="s">
        <v>27</v>
      </c>
      <c r="H59" s="4" t="s">
        <v>27</v>
      </c>
      <c r="I59" s="4" t="s">
        <v>27</v>
      </c>
      <c r="J59" s="4" t="s">
        <v>804</v>
      </c>
      <c r="K59" s="4">
        <v>100</v>
      </c>
      <c r="L59" s="4">
        <v>0</v>
      </c>
      <c r="M59" s="4" t="s">
        <v>2543</v>
      </c>
      <c r="N59" s="4" t="s">
        <v>2545</v>
      </c>
      <c r="O59" s="4" t="s">
        <v>33</v>
      </c>
      <c r="P59" s="4" t="s">
        <v>38</v>
      </c>
      <c r="Q59" s="4" t="s">
        <v>42</v>
      </c>
      <c r="R59" s="4" t="s">
        <v>117</v>
      </c>
      <c r="S59" s="4" t="s">
        <v>117</v>
      </c>
      <c r="T59" s="6" t="s">
        <v>2163</v>
      </c>
      <c r="U59" s="4" t="s">
        <v>129</v>
      </c>
      <c r="V59" s="4" t="s">
        <v>1820</v>
      </c>
      <c r="W59" s="4" t="s">
        <v>1966</v>
      </c>
      <c r="X59" s="4" t="s">
        <v>36</v>
      </c>
      <c r="Y59" s="5" t="s">
        <v>27</v>
      </c>
      <c r="Z59" s="5" t="s">
        <v>27</v>
      </c>
      <c r="AA59" s="5" t="s">
        <v>27</v>
      </c>
      <c r="AC59" s="2" t="str">
        <f t="shared" si="0"/>
        <v>100</v>
      </c>
      <c r="AD59" s="2">
        <f t="shared" si="13"/>
        <v>0.5</v>
      </c>
      <c r="AE59" s="2">
        <f t="shared" si="2"/>
        <v>0.5</v>
      </c>
      <c r="AF59" s="2" t="str">
        <f t="shared" si="18"/>
        <v>5</v>
      </c>
      <c r="AG59" s="1" t="str">
        <f t="shared" si="19"/>
        <v>24</v>
      </c>
      <c r="AH59" s="4">
        <v>20</v>
      </c>
      <c r="AI59" s="1">
        <f t="shared" si="4"/>
        <v>10</v>
      </c>
      <c r="AJ59" s="1">
        <f t="shared" si="5"/>
        <v>0</v>
      </c>
      <c r="AK59" s="7">
        <f t="shared" si="20"/>
        <v>10</v>
      </c>
      <c r="AL59" s="4">
        <v>0</v>
      </c>
      <c r="AM59" s="1">
        <f t="shared" si="14"/>
        <v>10</v>
      </c>
      <c r="AO59" s="26">
        <v>10</v>
      </c>
      <c r="AP59" s="17"/>
      <c r="AR59" s="4">
        <v>5</v>
      </c>
      <c r="AS59" s="4">
        <v>5</v>
      </c>
      <c r="AT59" s="20"/>
      <c r="AU59" s="12">
        <f t="shared" si="7"/>
        <v>10</v>
      </c>
      <c r="AV59" s="17"/>
      <c r="AZ59" s="20"/>
      <c r="BA59" s="14">
        <f t="shared" si="15"/>
        <v>0</v>
      </c>
      <c r="BB59" s="17"/>
      <c r="BF59" s="20"/>
      <c r="BG59" s="16">
        <f t="shared" si="16"/>
        <v>0</v>
      </c>
      <c r="BH59" s="16">
        <f t="shared" si="17"/>
        <v>10</v>
      </c>
    </row>
    <row r="60" spans="1:118" ht="25.5" customHeight="1" x14ac:dyDescent="0.25">
      <c r="A60" s="36" t="s">
        <v>2602</v>
      </c>
      <c r="B60" s="36" t="s">
        <v>2603</v>
      </c>
      <c r="C60" s="36" t="s">
        <v>1806</v>
      </c>
      <c r="D60" s="50">
        <v>1.24</v>
      </c>
      <c r="E60" s="36" t="s">
        <v>170</v>
      </c>
      <c r="F60" s="36" t="s">
        <v>73</v>
      </c>
      <c r="G60" s="36" t="s">
        <v>27</v>
      </c>
      <c r="H60" s="36" t="s">
        <v>27</v>
      </c>
      <c r="I60" s="36" t="s">
        <v>27</v>
      </c>
      <c r="J60" s="5" t="s">
        <v>804</v>
      </c>
      <c r="K60" s="5">
        <v>100</v>
      </c>
      <c r="L60" s="5">
        <v>0</v>
      </c>
      <c r="M60" s="5" t="s">
        <v>99</v>
      </c>
      <c r="N60" s="5" t="s">
        <v>2014</v>
      </c>
      <c r="O60" s="56" t="s">
        <v>2220</v>
      </c>
      <c r="P60" s="56" t="s">
        <v>38</v>
      </c>
      <c r="Q60" s="5" t="s">
        <v>42</v>
      </c>
      <c r="R60" s="4" t="s">
        <v>117</v>
      </c>
      <c r="S60" s="4" t="s">
        <v>117</v>
      </c>
      <c r="T60" s="57" t="s">
        <v>2163</v>
      </c>
      <c r="U60" s="5" t="s">
        <v>1875</v>
      </c>
      <c r="V60" s="5" t="s">
        <v>1820</v>
      </c>
      <c r="W60" s="5" t="s">
        <v>1901</v>
      </c>
      <c r="X60" s="5" t="s">
        <v>36</v>
      </c>
      <c r="Y60" s="36" t="s">
        <v>27</v>
      </c>
      <c r="Z60" s="36" t="s">
        <v>27</v>
      </c>
      <c r="AA60" s="36" t="s">
        <v>27</v>
      </c>
      <c r="AB60" s="36"/>
      <c r="AC60" s="50" t="str">
        <f t="shared" si="0"/>
        <v>85</v>
      </c>
      <c r="AD60" s="2">
        <f t="shared" si="13"/>
        <v>1.24</v>
      </c>
      <c r="AE60" s="50">
        <f t="shared" si="2"/>
        <v>1.054</v>
      </c>
      <c r="AF60" s="50" t="str">
        <f t="shared" si="18"/>
        <v>10</v>
      </c>
      <c r="AG60" s="36" t="str">
        <f t="shared" si="19"/>
        <v>30</v>
      </c>
      <c r="AH60" s="36">
        <v>20</v>
      </c>
      <c r="AI60" s="36">
        <f t="shared" si="4"/>
        <v>21.08</v>
      </c>
      <c r="AJ60" s="36">
        <f t="shared" si="5"/>
        <v>0</v>
      </c>
      <c r="AK60" s="58">
        <f t="shared" si="20"/>
        <v>21.080000000000002</v>
      </c>
      <c r="AL60" s="58">
        <v>0</v>
      </c>
      <c r="AM60" s="58">
        <f t="shared" si="14"/>
        <v>21.080000000000002</v>
      </c>
      <c r="AN60" s="58"/>
      <c r="AO60" s="59">
        <v>21</v>
      </c>
      <c r="AP60" s="49"/>
      <c r="AQ60" s="36"/>
      <c r="AR60" s="60">
        <v>5</v>
      </c>
      <c r="AS60" s="36">
        <v>10</v>
      </c>
      <c r="AT60" s="40">
        <v>6</v>
      </c>
      <c r="AU60" s="12">
        <f t="shared" si="7"/>
        <v>21</v>
      </c>
      <c r="AV60" s="49"/>
      <c r="AW60" s="36"/>
      <c r="AX60" s="36"/>
      <c r="AY60" s="36"/>
      <c r="AZ60" s="40"/>
      <c r="BA60" s="14">
        <f t="shared" si="15"/>
        <v>0</v>
      </c>
      <c r="BB60" s="49"/>
      <c r="BC60" s="36"/>
      <c r="BD60" s="36"/>
      <c r="BE60" s="36"/>
      <c r="BF60" s="40"/>
      <c r="BG60" s="16">
        <f t="shared" si="16"/>
        <v>0</v>
      </c>
      <c r="BH60" s="16">
        <f t="shared" si="17"/>
        <v>21</v>
      </c>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row>
    <row r="61" spans="1:118" ht="25.5" customHeight="1" x14ac:dyDescent="0.25">
      <c r="A61" s="1" t="s">
        <v>174</v>
      </c>
      <c r="B61" s="1" t="s">
        <v>175</v>
      </c>
      <c r="C61" s="5" t="s">
        <v>1816</v>
      </c>
      <c r="D61" s="2">
        <v>0.24</v>
      </c>
      <c r="E61" s="1" t="s">
        <v>170</v>
      </c>
      <c r="F61" s="1" t="s">
        <v>73</v>
      </c>
      <c r="G61" s="1" t="s">
        <v>176</v>
      </c>
      <c r="H61" s="1" t="s">
        <v>1823</v>
      </c>
      <c r="I61" s="1" t="s">
        <v>27</v>
      </c>
      <c r="J61" s="1" t="s">
        <v>2970</v>
      </c>
      <c r="K61" s="1">
        <v>0</v>
      </c>
      <c r="L61" s="1">
        <v>100</v>
      </c>
      <c r="M61" s="1" t="s">
        <v>177</v>
      </c>
      <c r="N61" s="1" t="s">
        <v>28</v>
      </c>
      <c r="O61" s="3" t="s">
        <v>2286</v>
      </c>
      <c r="P61" s="4" t="s">
        <v>38</v>
      </c>
      <c r="Q61" s="10" t="s">
        <v>42</v>
      </c>
      <c r="R61" s="5"/>
      <c r="S61" s="5"/>
      <c r="T61" s="5"/>
      <c r="U61" s="36"/>
      <c r="V61" s="36"/>
      <c r="W61" s="36"/>
      <c r="X61" s="36" t="s">
        <v>36</v>
      </c>
      <c r="Y61" s="24">
        <v>43150</v>
      </c>
      <c r="Z61" s="21" t="s">
        <v>38</v>
      </c>
      <c r="AA61" s="24" t="s">
        <v>27</v>
      </c>
      <c r="AB61" s="24"/>
      <c r="AC61" s="2" t="str">
        <f t="shared" si="0"/>
        <v>100</v>
      </c>
      <c r="AD61" s="2">
        <f t="shared" si="13"/>
        <v>0.24</v>
      </c>
      <c r="AE61" s="2">
        <f t="shared" si="2"/>
        <v>0.24</v>
      </c>
      <c r="AF61" s="1" t="str">
        <f t="shared" si="18"/>
        <v>5</v>
      </c>
      <c r="AG61" s="1" t="s">
        <v>829</v>
      </c>
      <c r="AH61" s="36" t="s">
        <v>27</v>
      </c>
      <c r="AI61" s="1">
        <f t="shared" si="4"/>
        <v>0</v>
      </c>
      <c r="AJ61" s="1">
        <f t="shared" si="5"/>
        <v>5</v>
      </c>
      <c r="AK61" s="25">
        <v>5</v>
      </c>
      <c r="AL61" s="1">
        <v>0</v>
      </c>
      <c r="AM61" s="1">
        <f t="shared" si="14"/>
        <v>5</v>
      </c>
      <c r="AN61" s="1"/>
      <c r="AO61" s="47">
        <v>5</v>
      </c>
      <c r="AP61" s="17">
        <v>5</v>
      </c>
      <c r="AT61" s="20"/>
      <c r="AU61" s="12">
        <f t="shared" si="7"/>
        <v>5</v>
      </c>
      <c r="AV61" s="17"/>
      <c r="AZ61" s="20"/>
      <c r="BA61" s="14">
        <f t="shared" si="15"/>
        <v>0</v>
      </c>
      <c r="BB61" s="17"/>
      <c r="BF61" s="20"/>
      <c r="BG61" s="16">
        <f t="shared" si="16"/>
        <v>0</v>
      </c>
      <c r="BH61" s="16">
        <f t="shared" si="17"/>
        <v>5</v>
      </c>
    </row>
    <row r="62" spans="1:118" ht="25.5" customHeight="1" x14ac:dyDescent="0.25">
      <c r="A62" s="5" t="s">
        <v>837</v>
      </c>
      <c r="B62" s="4" t="s">
        <v>838</v>
      </c>
      <c r="C62" s="5" t="s">
        <v>1816</v>
      </c>
      <c r="D62" s="21">
        <v>0.06</v>
      </c>
      <c r="E62" s="4" t="s">
        <v>170</v>
      </c>
      <c r="F62" s="4" t="s">
        <v>73</v>
      </c>
      <c r="G62" s="61" t="s">
        <v>839</v>
      </c>
      <c r="H62" s="1" t="s">
        <v>1823</v>
      </c>
      <c r="I62" s="1" t="s">
        <v>27</v>
      </c>
      <c r="J62" s="18" t="s">
        <v>804</v>
      </c>
      <c r="K62" s="4">
        <v>90</v>
      </c>
      <c r="L62" s="4">
        <v>10</v>
      </c>
      <c r="M62" s="23" t="s">
        <v>840</v>
      </c>
      <c r="N62" s="23" t="s">
        <v>28</v>
      </c>
      <c r="O62" s="62" t="s">
        <v>33</v>
      </c>
      <c r="P62" s="4" t="s">
        <v>38</v>
      </c>
      <c r="Q62" s="10" t="s">
        <v>42</v>
      </c>
      <c r="R62" s="5"/>
      <c r="S62" s="5"/>
      <c r="T62" s="5"/>
      <c r="U62" s="5"/>
      <c r="V62" s="5"/>
      <c r="W62" s="5"/>
      <c r="X62" s="5" t="s">
        <v>36</v>
      </c>
      <c r="Y62" s="24">
        <v>43241</v>
      </c>
      <c r="Z62" s="4" t="s">
        <v>32</v>
      </c>
      <c r="AA62" s="24">
        <v>44337</v>
      </c>
      <c r="AB62" s="24"/>
      <c r="AC62" s="2" t="str">
        <f t="shared" si="0"/>
        <v>100</v>
      </c>
      <c r="AD62" s="2">
        <f t="shared" si="13"/>
        <v>0.06</v>
      </c>
      <c r="AE62" s="2">
        <f t="shared" si="2"/>
        <v>0.06</v>
      </c>
      <c r="AF62" s="1" t="str">
        <f t="shared" si="18"/>
        <v>5</v>
      </c>
      <c r="AG62" s="1">
        <v>12</v>
      </c>
      <c r="AH62" s="1" t="s">
        <v>27</v>
      </c>
      <c r="AI62" s="1">
        <f t="shared" si="4"/>
        <v>1.8</v>
      </c>
      <c r="AJ62" s="1">
        <f t="shared" si="5"/>
        <v>0.2</v>
      </c>
      <c r="AK62" s="25">
        <v>2</v>
      </c>
      <c r="AL62" s="1">
        <v>0</v>
      </c>
      <c r="AM62" s="1">
        <f t="shared" si="14"/>
        <v>2</v>
      </c>
      <c r="AN62" s="1"/>
      <c r="AO62" s="47">
        <v>2</v>
      </c>
      <c r="AP62" s="27"/>
      <c r="AQ62" s="28">
        <v>2</v>
      </c>
      <c r="AR62" s="25"/>
      <c r="AT62" s="15"/>
      <c r="AU62" s="12">
        <f t="shared" si="7"/>
        <v>2</v>
      </c>
      <c r="AV62" s="30"/>
      <c r="AW62" s="28"/>
      <c r="AX62" s="1"/>
      <c r="AY62" s="1"/>
      <c r="AZ62" s="15"/>
      <c r="BA62" s="14">
        <f t="shared" si="15"/>
        <v>0</v>
      </c>
      <c r="BB62" s="9"/>
      <c r="BC62" s="1"/>
      <c r="BD62" s="1"/>
      <c r="BE62" s="1"/>
      <c r="BF62" s="15"/>
      <c r="BG62" s="16">
        <f t="shared" si="16"/>
        <v>0</v>
      </c>
      <c r="BH62" s="16">
        <f t="shared" si="17"/>
        <v>2</v>
      </c>
    </row>
    <row r="63" spans="1:118" ht="25.5" customHeight="1" x14ac:dyDescent="0.25">
      <c r="A63" s="5" t="s">
        <v>841</v>
      </c>
      <c r="B63" s="4" t="s">
        <v>842</v>
      </c>
      <c r="C63" s="5" t="s">
        <v>1816</v>
      </c>
      <c r="D63" s="21">
        <v>0.25</v>
      </c>
      <c r="E63" s="4" t="s">
        <v>170</v>
      </c>
      <c r="F63" s="4" t="s">
        <v>73</v>
      </c>
      <c r="G63" s="61" t="s">
        <v>843</v>
      </c>
      <c r="H63" s="1" t="s">
        <v>1823</v>
      </c>
      <c r="I63" s="1" t="s">
        <v>27</v>
      </c>
      <c r="J63" s="18" t="s">
        <v>804</v>
      </c>
      <c r="K63" s="22">
        <v>100</v>
      </c>
      <c r="L63" s="4">
        <v>0</v>
      </c>
      <c r="M63" s="23" t="s">
        <v>811</v>
      </c>
      <c r="N63" s="23" t="s">
        <v>793</v>
      </c>
      <c r="O63" s="3" t="s">
        <v>33</v>
      </c>
      <c r="P63" s="4" t="s">
        <v>38</v>
      </c>
      <c r="Q63" s="10" t="s">
        <v>42</v>
      </c>
      <c r="R63" s="5"/>
      <c r="S63" s="5"/>
      <c r="T63" s="5"/>
      <c r="U63" s="5"/>
      <c r="V63" s="5"/>
      <c r="W63" s="5"/>
      <c r="X63" s="5" t="s">
        <v>36</v>
      </c>
      <c r="Y63" s="24">
        <v>43475</v>
      </c>
      <c r="Z63" s="4" t="s">
        <v>32</v>
      </c>
      <c r="AA63" s="24">
        <v>44571</v>
      </c>
      <c r="AB63" s="24"/>
      <c r="AC63" s="2" t="str">
        <f t="shared" si="0"/>
        <v>100</v>
      </c>
      <c r="AD63" s="2">
        <f t="shared" si="13"/>
        <v>0.25</v>
      </c>
      <c r="AE63" s="2">
        <f t="shared" si="2"/>
        <v>0.25</v>
      </c>
      <c r="AF63" s="1" t="str">
        <f t="shared" si="18"/>
        <v>5</v>
      </c>
      <c r="AG63" s="1">
        <v>12</v>
      </c>
      <c r="AH63" s="1" t="s">
        <v>27</v>
      </c>
      <c r="AI63" s="1">
        <f t="shared" si="4"/>
        <v>1</v>
      </c>
      <c r="AJ63" s="1">
        <f t="shared" si="5"/>
        <v>0</v>
      </c>
      <c r="AK63" s="25">
        <v>1</v>
      </c>
      <c r="AL63" s="1">
        <v>0</v>
      </c>
      <c r="AM63" s="1">
        <f t="shared" si="14"/>
        <v>1</v>
      </c>
      <c r="AN63" s="1"/>
      <c r="AO63" s="42">
        <v>1</v>
      </c>
      <c r="AP63" s="27"/>
      <c r="AQ63" s="28">
        <v>1</v>
      </c>
      <c r="AR63" s="25"/>
      <c r="AT63" s="15"/>
      <c r="AU63" s="12">
        <f t="shared" si="7"/>
        <v>1</v>
      </c>
      <c r="AV63" s="30"/>
      <c r="AW63" s="28"/>
      <c r="AX63" s="1"/>
      <c r="AY63" s="1"/>
      <c r="AZ63" s="15"/>
      <c r="BA63" s="14">
        <f t="shared" si="15"/>
        <v>0</v>
      </c>
      <c r="BB63" s="9"/>
      <c r="BC63" s="1"/>
      <c r="BD63" s="1"/>
      <c r="BE63" s="1"/>
      <c r="BF63" s="15"/>
      <c r="BG63" s="16">
        <f t="shared" si="16"/>
        <v>0</v>
      </c>
      <c r="BH63" s="16">
        <f t="shared" si="17"/>
        <v>1</v>
      </c>
    </row>
    <row r="64" spans="1:118" ht="25.5" customHeight="1" x14ac:dyDescent="0.25">
      <c r="A64" s="5" t="s">
        <v>844</v>
      </c>
      <c r="B64" s="4" t="s">
        <v>845</v>
      </c>
      <c r="C64" s="5" t="s">
        <v>1816</v>
      </c>
      <c r="D64" s="21">
        <v>0.05</v>
      </c>
      <c r="E64" s="4" t="s">
        <v>170</v>
      </c>
      <c r="F64" s="4" t="s">
        <v>73</v>
      </c>
      <c r="G64" s="61" t="s">
        <v>846</v>
      </c>
      <c r="H64" s="1" t="s">
        <v>1823</v>
      </c>
      <c r="I64" s="1" t="s">
        <v>27</v>
      </c>
      <c r="J64" s="4" t="s">
        <v>2970</v>
      </c>
      <c r="K64" s="22">
        <v>20</v>
      </c>
      <c r="L64" s="4">
        <v>80</v>
      </c>
      <c r="M64" s="23" t="s">
        <v>847</v>
      </c>
      <c r="N64" s="23" t="s">
        <v>28</v>
      </c>
      <c r="O64" s="3" t="s">
        <v>33</v>
      </c>
      <c r="P64" s="4" t="s">
        <v>38</v>
      </c>
      <c r="Q64" s="10" t="s">
        <v>42</v>
      </c>
      <c r="R64" s="5"/>
      <c r="S64" s="5"/>
      <c r="T64" s="5"/>
      <c r="U64" s="5"/>
      <c r="V64" s="5"/>
      <c r="W64" s="5"/>
      <c r="X64" s="5" t="s">
        <v>36</v>
      </c>
      <c r="Y64" s="24">
        <v>43483</v>
      </c>
      <c r="Z64" s="4" t="s">
        <v>32</v>
      </c>
      <c r="AA64" s="24">
        <v>44579</v>
      </c>
      <c r="AB64" s="24"/>
      <c r="AC64" s="2" t="str">
        <f t="shared" si="0"/>
        <v>100</v>
      </c>
      <c r="AD64" s="2">
        <f t="shared" si="13"/>
        <v>0.05</v>
      </c>
      <c r="AE64" s="2">
        <f t="shared" si="2"/>
        <v>0.05</v>
      </c>
      <c r="AF64" s="1" t="str">
        <f t="shared" si="18"/>
        <v>5</v>
      </c>
      <c r="AG64" s="1">
        <v>12</v>
      </c>
      <c r="AH64" s="1" t="s">
        <v>27</v>
      </c>
      <c r="AI64" s="1">
        <f t="shared" si="4"/>
        <v>0.2</v>
      </c>
      <c r="AJ64" s="1">
        <f t="shared" si="5"/>
        <v>0.8</v>
      </c>
      <c r="AK64" s="25">
        <v>1</v>
      </c>
      <c r="AL64" s="1">
        <v>1</v>
      </c>
      <c r="AM64" s="1">
        <f t="shared" si="14"/>
        <v>0</v>
      </c>
      <c r="AN64" s="1"/>
      <c r="AO64" s="47">
        <v>1</v>
      </c>
      <c r="AP64" s="27"/>
      <c r="AQ64" s="28">
        <v>1</v>
      </c>
      <c r="AR64" s="25"/>
      <c r="AT64" s="15"/>
      <c r="AU64" s="12">
        <f t="shared" si="7"/>
        <v>0</v>
      </c>
      <c r="AV64" s="30"/>
      <c r="AW64" s="28"/>
      <c r="AX64" s="1"/>
      <c r="AY64" s="1"/>
      <c r="AZ64" s="15"/>
      <c r="BA64" s="14">
        <f t="shared" si="15"/>
        <v>0</v>
      </c>
      <c r="BB64" s="9"/>
      <c r="BC64" s="1"/>
      <c r="BD64" s="1"/>
      <c r="BE64" s="1"/>
      <c r="BF64" s="15"/>
      <c r="BG64" s="16">
        <f t="shared" si="16"/>
        <v>0</v>
      </c>
      <c r="BH64" s="16">
        <f t="shared" si="17"/>
        <v>0</v>
      </c>
    </row>
    <row r="65" spans="1:119" ht="25.5" customHeight="1" x14ac:dyDescent="0.25">
      <c r="A65" s="1" t="s">
        <v>2441</v>
      </c>
      <c r="B65" s="1" t="s">
        <v>178</v>
      </c>
      <c r="C65" s="1" t="s">
        <v>1806</v>
      </c>
      <c r="D65" s="2">
        <v>3.72</v>
      </c>
      <c r="E65" s="1" t="s">
        <v>170</v>
      </c>
      <c r="F65" s="1" t="s">
        <v>73</v>
      </c>
      <c r="G65" s="1" t="s">
        <v>27</v>
      </c>
      <c r="H65" s="1" t="s">
        <v>27</v>
      </c>
      <c r="I65" s="1" t="s">
        <v>27</v>
      </c>
      <c r="J65" s="4" t="s">
        <v>804</v>
      </c>
      <c r="K65" s="4">
        <v>100</v>
      </c>
      <c r="L65" s="4">
        <v>0</v>
      </c>
      <c r="M65" s="4" t="s">
        <v>99</v>
      </c>
      <c r="N65" s="4" t="s">
        <v>2558</v>
      </c>
      <c r="O65" s="3" t="s">
        <v>2220</v>
      </c>
      <c r="P65" s="3" t="s">
        <v>38</v>
      </c>
      <c r="Q65" s="5" t="s">
        <v>42</v>
      </c>
      <c r="R65" s="4" t="s">
        <v>2274</v>
      </c>
      <c r="S65" s="4" t="s">
        <v>2268</v>
      </c>
      <c r="T65" s="6" t="s">
        <v>2163</v>
      </c>
      <c r="U65" s="4" t="s">
        <v>1875</v>
      </c>
      <c r="V65" s="4" t="s">
        <v>1820</v>
      </c>
      <c r="W65" s="4" t="s">
        <v>2285</v>
      </c>
      <c r="X65" s="4" t="s">
        <v>36</v>
      </c>
      <c r="Y65" s="1" t="s">
        <v>27</v>
      </c>
      <c r="Z65" s="1" t="s">
        <v>27</v>
      </c>
      <c r="AA65" s="1" t="s">
        <v>27</v>
      </c>
      <c r="AB65" s="1"/>
      <c r="AC65" s="2" t="str">
        <f t="shared" si="0"/>
        <v>85</v>
      </c>
      <c r="AD65" s="2">
        <f t="shared" si="13"/>
        <v>3.72</v>
      </c>
      <c r="AE65" s="2">
        <f t="shared" si="2"/>
        <v>3.1619999999999999</v>
      </c>
      <c r="AF65" s="2" t="str">
        <f t="shared" si="18"/>
        <v>30</v>
      </c>
      <c r="AG65" s="1" t="str">
        <f>IF(AK65&lt;=10,"24",IF(AK65&gt;10,"30"))</f>
        <v>30</v>
      </c>
      <c r="AH65" s="1">
        <v>20</v>
      </c>
      <c r="AI65" s="1">
        <f t="shared" si="4"/>
        <v>63.239999999999988</v>
      </c>
      <c r="AJ65" s="1">
        <f t="shared" si="5"/>
        <v>0</v>
      </c>
      <c r="AK65" s="7">
        <f>AE65*AH65</f>
        <v>63.239999999999995</v>
      </c>
      <c r="AL65" s="7">
        <v>0</v>
      </c>
      <c r="AM65" s="7">
        <f t="shared" si="14"/>
        <v>63.239999999999995</v>
      </c>
      <c r="AN65" s="7"/>
      <c r="AO65" s="8">
        <v>63</v>
      </c>
      <c r="AP65" s="9"/>
      <c r="AQ65" s="1"/>
      <c r="AR65" s="4">
        <v>15</v>
      </c>
      <c r="AS65" s="4">
        <v>30</v>
      </c>
      <c r="AT65" s="15">
        <v>18</v>
      </c>
      <c r="AU65" s="12">
        <f t="shared" si="7"/>
        <v>63</v>
      </c>
      <c r="AV65" s="9"/>
      <c r="AW65" s="1"/>
      <c r="AX65" s="1"/>
      <c r="AY65" s="1"/>
      <c r="AZ65" s="15"/>
      <c r="BA65" s="14">
        <f t="shared" si="15"/>
        <v>0</v>
      </c>
      <c r="BB65" s="9"/>
      <c r="BC65" s="1"/>
      <c r="BD65" s="1"/>
      <c r="BE65" s="1"/>
      <c r="BF65" s="15"/>
      <c r="BG65" s="16">
        <f t="shared" si="16"/>
        <v>0</v>
      </c>
      <c r="BH65" s="16">
        <f t="shared" si="17"/>
        <v>63</v>
      </c>
    </row>
    <row r="66" spans="1:119" ht="25.5" customHeight="1" x14ac:dyDescent="0.25">
      <c r="A66" s="1" t="s">
        <v>179</v>
      </c>
      <c r="B66" s="1" t="s">
        <v>180</v>
      </c>
      <c r="C66" s="1" t="s">
        <v>1806</v>
      </c>
      <c r="D66" s="2">
        <v>0.84</v>
      </c>
      <c r="E66" s="1" t="s">
        <v>181</v>
      </c>
      <c r="F66" s="1" t="s">
        <v>73</v>
      </c>
      <c r="G66" s="1" t="s">
        <v>27</v>
      </c>
      <c r="H66" s="1" t="s">
        <v>27</v>
      </c>
      <c r="I66" s="1" t="s">
        <v>27</v>
      </c>
      <c r="J66" s="4" t="s">
        <v>804</v>
      </c>
      <c r="K66" s="3">
        <v>100</v>
      </c>
      <c r="L66" s="3">
        <v>0</v>
      </c>
      <c r="M66" s="4" t="s">
        <v>1977</v>
      </c>
      <c r="N66" s="4" t="s">
        <v>182</v>
      </c>
      <c r="O66" s="3" t="s">
        <v>33</v>
      </c>
      <c r="P66" s="3" t="s">
        <v>38</v>
      </c>
      <c r="Q66" s="4" t="s">
        <v>183</v>
      </c>
      <c r="R66" s="4" t="s">
        <v>1836</v>
      </c>
      <c r="S66" s="19" t="s">
        <v>1835</v>
      </c>
      <c r="T66" s="6" t="s">
        <v>2163</v>
      </c>
      <c r="U66" s="4" t="s">
        <v>151</v>
      </c>
      <c r="V66" s="4" t="s">
        <v>1820</v>
      </c>
      <c r="W66" s="4" t="s">
        <v>1889</v>
      </c>
      <c r="X66" s="4" t="s">
        <v>36</v>
      </c>
      <c r="Y66" s="1" t="s">
        <v>27</v>
      </c>
      <c r="Z66" s="1" t="s">
        <v>27</v>
      </c>
      <c r="AA66" s="1" t="s">
        <v>27</v>
      </c>
      <c r="AB66" s="1"/>
      <c r="AC66" s="2" t="str">
        <f t="shared" ref="AC66:AC129" si="21">IF(AD66&lt;=1,"100",IF(AD66&lt;=5,"85",IF(AD66&lt;=10,"80",IF(AD66&gt;10,"65"))))</f>
        <v>100</v>
      </c>
      <c r="AD66" s="2">
        <f t="shared" ref="AD66:AD97" si="22">D66</f>
        <v>0.84</v>
      </c>
      <c r="AE66" s="2">
        <f t="shared" ref="AE66:AE129" si="23">(AD66*AC66)/100</f>
        <v>0.84</v>
      </c>
      <c r="AF66" s="2" t="str">
        <f t="shared" si="18"/>
        <v>10</v>
      </c>
      <c r="AG66" s="1" t="str">
        <f>IF(AK66&lt;=10,"24",IF(AK66&gt;10,"30"))</f>
        <v>30</v>
      </c>
      <c r="AH66" s="1">
        <v>20</v>
      </c>
      <c r="AI66" s="1">
        <f t="shared" ref="AI66:AI129" si="24">(AK66*K66)/100</f>
        <v>16.8</v>
      </c>
      <c r="AJ66" s="1">
        <f t="shared" ref="AJ66:AJ129" si="25">(AK66*L66)/100</f>
        <v>0</v>
      </c>
      <c r="AK66" s="7">
        <f>AE66*AH66</f>
        <v>16.8</v>
      </c>
      <c r="AL66" s="7">
        <v>0</v>
      </c>
      <c r="AM66" s="7">
        <f t="shared" ref="AM66:AM97" si="26">AK66-AL66</f>
        <v>16.8</v>
      </c>
      <c r="AN66" s="7"/>
      <c r="AO66" s="8">
        <v>17</v>
      </c>
      <c r="AP66" s="9"/>
      <c r="AQ66" s="18"/>
      <c r="AR66" s="10">
        <v>5</v>
      </c>
      <c r="AS66" s="1">
        <v>10</v>
      </c>
      <c r="AT66" s="15">
        <v>2</v>
      </c>
      <c r="AU66" s="12">
        <f t="shared" ref="AU66:AU129" si="27">AP66+AQ66+AR66+AS66+AT66-AL66</f>
        <v>17</v>
      </c>
      <c r="AV66" s="9"/>
      <c r="AW66" s="1"/>
      <c r="AX66" s="1"/>
      <c r="AY66" s="1"/>
      <c r="AZ66" s="15"/>
      <c r="BA66" s="14">
        <f t="shared" ref="BA66:BA97" si="28">AV66+AW66+AX66+AY66+AZ66</f>
        <v>0</v>
      </c>
      <c r="BB66" s="9"/>
      <c r="BC66" s="1"/>
      <c r="BD66" s="1"/>
      <c r="BE66" s="1"/>
      <c r="BF66" s="15"/>
      <c r="BG66" s="16">
        <f t="shared" ref="BG66:BG97" si="29">BB66+BC66+BD66+BE66+BF66</f>
        <v>0</v>
      </c>
      <c r="BH66" s="16">
        <f t="shared" ref="BH66:BH97" si="30">SUM(AU66,BA66,BG66)</f>
        <v>17</v>
      </c>
    </row>
    <row r="67" spans="1:119" ht="25.5" customHeight="1" x14ac:dyDescent="0.25">
      <c r="A67" s="1" t="s">
        <v>184</v>
      </c>
      <c r="B67" s="1" t="s">
        <v>185</v>
      </c>
      <c r="C67" s="1" t="s">
        <v>1806</v>
      </c>
      <c r="D67" s="2">
        <v>3.8</v>
      </c>
      <c r="E67" s="1" t="s">
        <v>181</v>
      </c>
      <c r="F67" s="1" t="s">
        <v>73</v>
      </c>
      <c r="G67" s="1" t="s">
        <v>27</v>
      </c>
      <c r="H67" s="1" t="s">
        <v>27</v>
      </c>
      <c r="I67" s="1" t="s">
        <v>27</v>
      </c>
      <c r="J67" s="4" t="s">
        <v>804</v>
      </c>
      <c r="K67" s="3">
        <v>100</v>
      </c>
      <c r="L67" s="3">
        <v>0</v>
      </c>
      <c r="M67" s="4" t="s">
        <v>30</v>
      </c>
      <c r="N67" s="4" t="s">
        <v>186</v>
      </c>
      <c r="O67" s="3" t="s">
        <v>2221</v>
      </c>
      <c r="P67" s="3" t="s">
        <v>38</v>
      </c>
      <c r="Q67" s="4" t="s">
        <v>1832</v>
      </c>
      <c r="R67" s="4" t="s">
        <v>1836</v>
      </c>
      <c r="S67" s="19" t="s">
        <v>1835</v>
      </c>
      <c r="T67" s="6" t="s">
        <v>2163</v>
      </c>
      <c r="U67" s="4" t="s">
        <v>151</v>
      </c>
      <c r="V67" s="4" t="s">
        <v>1842</v>
      </c>
      <c r="W67" s="4" t="s">
        <v>1889</v>
      </c>
      <c r="X67" s="4" t="s">
        <v>226</v>
      </c>
      <c r="Y67" s="1" t="s">
        <v>27</v>
      </c>
      <c r="Z67" s="1" t="s">
        <v>27</v>
      </c>
      <c r="AA67" s="1" t="s">
        <v>27</v>
      </c>
      <c r="AB67" s="1"/>
      <c r="AC67" s="2" t="str">
        <f t="shared" si="21"/>
        <v>85</v>
      </c>
      <c r="AD67" s="2">
        <f t="shared" si="22"/>
        <v>3.8</v>
      </c>
      <c r="AE67" s="2">
        <f t="shared" si="23"/>
        <v>3.23</v>
      </c>
      <c r="AF67" s="2" t="str">
        <f t="shared" si="18"/>
        <v>30</v>
      </c>
      <c r="AG67" s="1" t="str">
        <f>IF(AK67&lt;=10,"24",IF(AK67&gt;10,"30"))</f>
        <v>30</v>
      </c>
      <c r="AH67" s="1">
        <v>20</v>
      </c>
      <c r="AI67" s="1">
        <f t="shared" si="24"/>
        <v>64.599999999999994</v>
      </c>
      <c r="AJ67" s="1">
        <f t="shared" si="25"/>
        <v>0</v>
      </c>
      <c r="AK67" s="7">
        <f>AE67*AH67</f>
        <v>64.599999999999994</v>
      </c>
      <c r="AL67" s="7">
        <v>0</v>
      </c>
      <c r="AM67" s="7">
        <f t="shared" si="26"/>
        <v>64.599999999999994</v>
      </c>
      <c r="AN67" s="7"/>
      <c r="AO67" s="8">
        <v>65</v>
      </c>
      <c r="AP67" s="9"/>
      <c r="AQ67" s="1"/>
      <c r="AT67" s="15"/>
      <c r="AU67" s="12">
        <f t="shared" si="27"/>
        <v>0</v>
      </c>
      <c r="AV67" s="9">
        <v>30</v>
      </c>
      <c r="AW67" s="10">
        <v>30</v>
      </c>
      <c r="AX67" s="10">
        <v>5</v>
      </c>
      <c r="AY67" s="10"/>
      <c r="AZ67" s="11"/>
      <c r="BA67" s="14">
        <f t="shared" si="28"/>
        <v>65</v>
      </c>
      <c r="BB67" s="9"/>
      <c r="BC67" s="1"/>
      <c r="BD67" s="1"/>
      <c r="BE67" s="1"/>
      <c r="BF67" s="15"/>
      <c r="BG67" s="16">
        <f t="shared" si="29"/>
        <v>0</v>
      </c>
      <c r="BH67" s="16">
        <f t="shared" si="30"/>
        <v>65</v>
      </c>
      <c r="CL67" s="5"/>
    </row>
    <row r="68" spans="1:119" ht="25.5" customHeight="1" x14ac:dyDescent="0.25">
      <c r="A68" s="1" t="s">
        <v>187</v>
      </c>
      <c r="B68" s="1" t="s">
        <v>188</v>
      </c>
      <c r="C68" s="1" t="s">
        <v>1806</v>
      </c>
      <c r="D68" s="2">
        <v>0.51</v>
      </c>
      <c r="E68" s="1" t="s">
        <v>189</v>
      </c>
      <c r="F68" s="1" t="s">
        <v>73</v>
      </c>
      <c r="G68" s="1" t="s">
        <v>27</v>
      </c>
      <c r="H68" s="1" t="s">
        <v>27</v>
      </c>
      <c r="I68" s="1" t="s">
        <v>27</v>
      </c>
      <c r="J68" s="4" t="s">
        <v>2970</v>
      </c>
      <c r="K68" s="3">
        <v>0</v>
      </c>
      <c r="L68" s="3">
        <v>100</v>
      </c>
      <c r="M68" s="4" t="s">
        <v>190</v>
      </c>
      <c r="N68" s="4" t="s">
        <v>146</v>
      </c>
      <c r="O68" s="3" t="s">
        <v>1825</v>
      </c>
      <c r="P68" s="3" t="s">
        <v>38</v>
      </c>
      <c r="Q68" s="4" t="s">
        <v>191</v>
      </c>
      <c r="R68" s="4" t="s">
        <v>1836</v>
      </c>
      <c r="S68" s="19" t="s">
        <v>1835</v>
      </c>
      <c r="T68" s="6" t="s">
        <v>2163</v>
      </c>
      <c r="U68" s="4" t="s">
        <v>151</v>
      </c>
      <c r="V68" s="4" t="s">
        <v>1820</v>
      </c>
      <c r="W68" s="4" t="s">
        <v>1889</v>
      </c>
      <c r="X68" s="4" t="s">
        <v>36</v>
      </c>
      <c r="Y68" s="1" t="s">
        <v>27</v>
      </c>
      <c r="Z68" s="1" t="s">
        <v>27</v>
      </c>
      <c r="AA68" s="1" t="s">
        <v>27</v>
      </c>
      <c r="AB68" s="1"/>
      <c r="AC68" s="2" t="str">
        <f t="shared" si="21"/>
        <v>100</v>
      </c>
      <c r="AD68" s="2">
        <f t="shared" si="22"/>
        <v>0.51</v>
      </c>
      <c r="AE68" s="2">
        <f t="shared" si="23"/>
        <v>0.51</v>
      </c>
      <c r="AF68" s="2" t="str">
        <f t="shared" si="18"/>
        <v>10</v>
      </c>
      <c r="AG68" s="1" t="str">
        <f>IF(AK68&lt;=10,"24",IF(AK68&gt;10,"30"))</f>
        <v>30</v>
      </c>
      <c r="AH68" s="1">
        <v>20</v>
      </c>
      <c r="AI68" s="1">
        <f t="shared" si="24"/>
        <v>0</v>
      </c>
      <c r="AJ68" s="1">
        <f t="shared" si="25"/>
        <v>10.199999999999999</v>
      </c>
      <c r="AK68" s="7">
        <f>AE68*AH68</f>
        <v>10.199999999999999</v>
      </c>
      <c r="AL68" s="7">
        <v>0</v>
      </c>
      <c r="AM68" s="7">
        <f t="shared" si="26"/>
        <v>10.199999999999999</v>
      </c>
      <c r="AN68" s="7"/>
      <c r="AO68" s="8">
        <v>10</v>
      </c>
      <c r="AP68" s="9"/>
      <c r="AQ68" s="1"/>
      <c r="AR68" s="45">
        <v>5</v>
      </c>
      <c r="AS68" s="1">
        <v>5</v>
      </c>
      <c r="AT68" s="15"/>
      <c r="AU68" s="12">
        <f t="shared" si="27"/>
        <v>10</v>
      </c>
      <c r="AV68" s="13"/>
      <c r="AW68" s="1"/>
      <c r="AX68" s="1"/>
      <c r="AY68" s="1"/>
      <c r="AZ68" s="15"/>
      <c r="BA68" s="14">
        <f t="shared" si="28"/>
        <v>0</v>
      </c>
      <c r="BB68" s="9"/>
      <c r="BC68" s="1"/>
      <c r="BD68" s="1"/>
      <c r="BE68" s="1"/>
      <c r="BF68" s="15"/>
      <c r="BG68" s="16">
        <f t="shared" si="29"/>
        <v>0</v>
      </c>
      <c r="BH68" s="16">
        <f t="shared" si="30"/>
        <v>10</v>
      </c>
    </row>
    <row r="69" spans="1:119" s="5" customFormat="1" ht="25.5" customHeight="1" x14ac:dyDescent="0.25">
      <c r="A69" s="5" t="s">
        <v>848</v>
      </c>
      <c r="B69" s="4" t="s">
        <v>849</v>
      </c>
      <c r="C69" s="5" t="s">
        <v>1816</v>
      </c>
      <c r="D69" s="21">
        <v>0.06</v>
      </c>
      <c r="E69" s="4" t="s">
        <v>189</v>
      </c>
      <c r="F69" s="4" t="s">
        <v>73</v>
      </c>
      <c r="G69" s="4" t="s">
        <v>850</v>
      </c>
      <c r="H69" s="1" t="s">
        <v>1823</v>
      </c>
      <c r="I69" s="1" t="s">
        <v>27</v>
      </c>
      <c r="J69" s="18" t="s">
        <v>804</v>
      </c>
      <c r="K69" s="22">
        <v>100</v>
      </c>
      <c r="L69" s="4">
        <v>0</v>
      </c>
      <c r="M69" s="23" t="s">
        <v>851</v>
      </c>
      <c r="N69" s="23" t="s">
        <v>793</v>
      </c>
      <c r="O69" s="3" t="s">
        <v>33</v>
      </c>
      <c r="P69" s="4" t="s">
        <v>38</v>
      </c>
      <c r="Q69" s="10" t="s">
        <v>42</v>
      </c>
      <c r="X69" s="5" t="s">
        <v>36</v>
      </c>
      <c r="Y69" s="24">
        <v>43542</v>
      </c>
      <c r="Z69" s="4" t="s">
        <v>32</v>
      </c>
      <c r="AA69" s="24">
        <v>44638</v>
      </c>
      <c r="AB69" s="24"/>
      <c r="AC69" s="2" t="str">
        <f t="shared" si="21"/>
        <v>100</v>
      </c>
      <c r="AD69" s="2">
        <f t="shared" si="22"/>
        <v>0.06</v>
      </c>
      <c r="AE69" s="2">
        <f t="shared" si="23"/>
        <v>0.06</v>
      </c>
      <c r="AF69" s="1" t="str">
        <f t="shared" si="18"/>
        <v>5</v>
      </c>
      <c r="AG69" s="1">
        <v>12</v>
      </c>
      <c r="AH69" s="1" t="s">
        <v>27</v>
      </c>
      <c r="AI69" s="1">
        <f t="shared" si="24"/>
        <v>1</v>
      </c>
      <c r="AJ69" s="1">
        <f t="shared" si="25"/>
        <v>0</v>
      </c>
      <c r="AK69" s="25">
        <v>1</v>
      </c>
      <c r="AL69" s="1">
        <v>0</v>
      </c>
      <c r="AM69" s="1">
        <f t="shared" si="26"/>
        <v>1</v>
      </c>
      <c r="AN69" s="1"/>
      <c r="AO69" s="47">
        <v>1</v>
      </c>
      <c r="AP69" s="27"/>
      <c r="AQ69" s="28">
        <v>1</v>
      </c>
      <c r="AR69" s="25"/>
      <c r="AS69" s="4"/>
      <c r="AT69" s="29"/>
      <c r="AU69" s="12">
        <f t="shared" si="27"/>
        <v>1</v>
      </c>
      <c r="AV69" s="30"/>
      <c r="AW69" s="28"/>
      <c r="AX69" s="1"/>
      <c r="AY69" s="1"/>
      <c r="AZ69" s="15"/>
      <c r="BA69" s="14">
        <f t="shared" si="28"/>
        <v>0</v>
      </c>
      <c r="BB69" s="9"/>
      <c r="BC69" s="1"/>
      <c r="BD69" s="1"/>
      <c r="BE69" s="1"/>
      <c r="BF69" s="15"/>
      <c r="BG69" s="16">
        <f t="shared" si="29"/>
        <v>0</v>
      </c>
      <c r="BH69" s="16">
        <f t="shared" si="30"/>
        <v>1</v>
      </c>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row>
    <row r="70" spans="1:119" ht="25.5" customHeight="1" x14ac:dyDescent="0.25">
      <c r="A70" s="5" t="s">
        <v>2879</v>
      </c>
      <c r="B70" s="122" t="s">
        <v>2676</v>
      </c>
      <c r="C70" s="1" t="s">
        <v>1806</v>
      </c>
      <c r="D70" s="5">
        <v>1.05</v>
      </c>
      <c r="E70" s="4" t="s">
        <v>189</v>
      </c>
      <c r="F70" s="5" t="s">
        <v>73</v>
      </c>
      <c r="G70" s="1" t="s">
        <v>27</v>
      </c>
      <c r="H70" s="1" t="s">
        <v>27</v>
      </c>
      <c r="I70" s="1" t="s">
        <v>27</v>
      </c>
      <c r="J70" s="4" t="s">
        <v>804</v>
      </c>
      <c r="K70" s="4">
        <v>100</v>
      </c>
      <c r="L70" s="4">
        <v>0</v>
      </c>
      <c r="M70" s="23" t="s">
        <v>898</v>
      </c>
      <c r="N70" s="4" t="s">
        <v>2759</v>
      </c>
      <c r="O70" s="4" t="s">
        <v>2413</v>
      </c>
      <c r="P70" s="4" t="s">
        <v>38</v>
      </c>
      <c r="Q70" s="4" t="s">
        <v>2838</v>
      </c>
      <c r="R70" s="4" t="s">
        <v>117</v>
      </c>
      <c r="S70" s="4" t="s">
        <v>1833</v>
      </c>
      <c r="T70" s="6" t="s">
        <v>2163</v>
      </c>
      <c r="U70" s="4" t="s">
        <v>129</v>
      </c>
      <c r="V70" s="4" t="s">
        <v>1820</v>
      </c>
      <c r="W70" s="4" t="s">
        <v>44</v>
      </c>
      <c r="X70" s="4" t="s">
        <v>36</v>
      </c>
      <c r="Y70" s="1" t="s">
        <v>27</v>
      </c>
      <c r="Z70" s="1" t="s">
        <v>27</v>
      </c>
      <c r="AA70" s="1" t="s">
        <v>27</v>
      </c>
      <c r="AC70" s="2" t="str">
        <f t="shared" si="21"/>
        <v>85</v>
      </c>
      <c r="AD70" s="2">
        <f t="shared" si="22"/>
        <v>1.05</v>
      </c>
      <c r="AE70" s="2">
        <f t="shared" si="23"/>
        <v>0.89249999999999996</v>
      </c>
      <c r="AF70" s="2" t="str">
        <f t="shared" si="18"/>
        <v>10</v>
      </c>
      <c r="AG70" s="1" t="str">
        <f>IF(AK70&lt;=10,"24",IF(AK70&gt;10,"30"))</f>
        <v>30</v>
      </c>
      <c r="AH70" s="4">
        <v>20</v>
      </c>
      <c r="AI70" s="1">
        <f t="shared" si="24"/>
        <v>17.849999999999998</v>
      </c>
      <c r="AJ70" s="1">
        <f t="shared" si="25"/>
        <v>0</v>
      </c>
      <c r="AK70" s="7">
        <f>AE70*AH70</f>
        <v>17.849999999999998</v>
      </c>
      <c r="AL70" s="1">
        <v>0</v>
      </c>
      <c r="AM70" s="1">
        <f t="shared" si="26"/>
        <v>17.849999999999998</v>
      </c>
      <c r="AO70" s="8">
        <v>18</v>
      </c>
      <c r="AP70" s="17"/>
      <c r="AR70" s="4">
        <v>5</v>
      </c>
      <c r="AS70" s="4">
        <v>10</v>
      </c>
      <c r="AT70" s="20">
        <v>3</v>
      </c>
      <c r="AU70" s="12">
        <f t="shared" si="27"/>
        <v>18</v>
      </c>
      <c r="AV70" s="17"/>
      <c r="AZ70" s="20"/>
      <c r="BA70" s="14">
        <f t="shared" si="28"/>
        <v>0</v>
      </c>
      <c r="BB70" s="17"/>
      <c r="BF70" s="20"/>
      <c r="BG70" s="16">
        <f t="shared" si="29"/>
        <v>0</v>
      </c>
      <c r="BH70" s="16">
        <f t="shared" si="30"/>
        <v>18</v>
      </c>
    </row>
    <row r="71" spans="1:119" ht="25.5" customHeight="1" x14ac:dyDescent="0.25">
      <c r="A71" s="5" t="s">
        <v>2880</v>
      </c>
      <c r="B71" s="122" t="s">
        <v>2677</v>
      </c>
      <c r="C71" s="1" t="s">
        <v>1806</v>
      </c>
      <c r="D71" s="5">
        <v>1.89</v>
      </c>
      <c r="E71" s="4" t="s">
        <v>189</v>
      </c>
      <c r="F71" s="5" t="s">
        <v>73</v>
      </c>
      <c r="G71" s="1" t="s">
        <v>27</v>
      </c>
      <c r="H71" s="1" t="s">
        <v>27</v>
      </c>
      <c r="I71" s="1" t="s">
        <v>27</v>
      </c>
      <c r="J71" s="4" t="s">
        <v>804</v>
      </c>
      <c r="K71" s="4">
        <v>85</v>
      </c>
      <c r="L71" s="4">
        <v>15</v>
      </c>
      <c r="M71" s="4" t="s">
        <v>2739</v>
      </c>
      <c r="N71" s="4" t="s">
        <v>2760</v>
      </c>
      <c r="O71" s="4" t="s">
        <v>2413</v>
      </c>
      <c r="P71" s="4" t="s">
        <v>38</v>
      </c>
      <c r="Q71" s="4" t="s">
        <v>42</v>
      </c>
      <c r="R71" s="4" t="s">
        <v>117</v>
      </c>
      <c r="S71" s="4" t="s">
        <v>1833</v>
      </c>
      <c r="T71" s="6" t="s">
        <v>2163</v>
      </c>
      <c r="U71" s="4" t="s">
        <v>129</v>
      </c>
      <c r="V71" s="4" t="s">
        <v>1820</v>
      </c>
      <c r="W71" s="4" t="s">
        <v>44</v>
      </c>
      <c r="X71" s="4" t="s">
        <v>36</v>
      </c>
      <c r="Y71" s="1" t="s">
        <v>27</v>
      </c>
      <c r="Z71" s="1" t="s">
        <v>27</v>
      </c>
      <c r="AA71" s="1" t="s">
        <v>27</v>
      </c>
      <c r="AC71" s="2" t="str">
        <f t="shared" si="21"/>
        <v>85</v>
      </c>
      <c r="AD71" s="2">
        <f t="shared" si="22"/>
        <v>1.89</v>
      </c>
      <c r="AE71" s="2">
        <f t="shared" si="23"/>
        <v>1.6065</v>
      </c>
      <c r="AF71" s="2" t="str">
        <f t="shared" si="18"/>
        <v>20</v>
      </c>
      <c r="AG71" s="1" t="str">
        <f>IF(AK71&lt;=10,"24",IF(AK71&gt;10,"30"))</f>
        <v>30</v>
      </c>
      <c r="AH71" s="4">
        <v>20</v>
      </c>
      <c r="AI71" s="1">
        <f t="shared" si="24"/>
        <v>27.310500000000001</v>
      </c>
      <c r="AJ71" s="1">
        <f t="shared" si="25"/>
        <v>4.8195000000000006</v>
      </c>
      <c r="AK71" s="7">
        <f>AE71*AH71</f>
        <v>32.130000000000003</v>
      </c>
      <c r="AL71" s="1">
        <v>0</v>
      </c>
      <c r="AM71" s="1">
        <f t="shared" si="26"/>
        <v>32.130000000000003</v>
      </c>
      <c r="AO71" s="8">
        <v>32</v>
      </c>
      <c r="AP71" s="17"/>
      <c r="AR71" s="4">
        <v>10</v>
      </c>
      <c r="AS71" s="4">
        <v>20</v>
      </c>
      <c r="AT71" s="20">
        <v>2</v>
      </c>
      <c r="AU71" s="12">
        <f t="shared" si="27"/>
        <v>32</v>
      </c>
      <c r="AV71" s="17"/>
      <c r="AZ71" s="20"/>
      <c r="BA71" s="14">
        <f t="shared" si="28"/>
        <v>0</v>
      </c>
      <c r="BB71" s="17"/>
      <c r="BF71" s="20"/>
      <c r="BG71" s="16">
        <f t="shared" si="29"/>
        <v>0</v>
      </c>
      <c r="BH71" s="16">
        <f t="shared" si="30"/>
        <v>32</v>
      </c>
    </row>
    <row r="72" spans="1:119" ht="25.5" customHeight="1" x14ac:dyDescent="0.25">
      <c r="A72" s="5" t="s">
        <v>2881</v>
      </c>
      <c r="B72" s="122" t="s">
        <v>2678</v>
      </c>
      <c r="C72" s="1" t="s">
        <v>1806</v>
      </c>
      <c r="D72" s="5">
        <v>0.89</v>
      </c>
      <c r="E72" s="4" t="s">
        <v>189</v>
      </c>
      <c r="F72" s="5" t="s">
        <v>73</v>
      </c>
      <c r="G72" s="1" t="s">
        <v>27</v>
      </c>
      <c r="H72" s="1" t="s">
        <v>27</v>
      </c>
      <c r="I72" s="1" t="s">
        <v>27</v>
      </c>
      <c r="J72" s="4" t="s">
        <v>804</v>
      </c>
      <c r="K72" s="4">
        <v>100</v>
      </c>
      <c r="L72" s="4">
        <v>0</v>
      </c>
      <c r="M72" s="4" t="s">
        <v>2740</v>
      </c>
      <c r="N72" s="4" t="s">
        <v>2761</v>
      </c>
      <c r="O72" s="4" t="s">
        <v>2413</v>
      </c>
      <c r="P72" s="4" t="s">
        <v>38</v>
      </c>
      <c r="Q72" s="4" t="s">
        <v>42</v>
      </c>
      <c r="R72" s="4" t="s">
        <v>117</v>
      </c>
      <c r="S72" s="4" t="s">
        <v>1833</v>
      </c>
      <c r="T72" s="6" t="s">
        <v>2163</v>
      </c>
      <c r="U72" s="4" t="s">
        <v>129</v>
      </c>
      <c r="V72" s="4" t="s">
        <v>1820</v>
      </c>
      <c r="W72" s="4" t="s">
        <v>44</v>
      </c>
      <c r="X72" s="4" t="s">
        <v>36</v>
      </c>
      <c r="Y72" s="1" t="s">
        <v>27</v>
      </c>
      <c r="Z72" s="1" t="s">
        <v>27</v>
      </c>
      <c r="AA72" s="1" t="s">
        <v>27</v>
      </c>
      <c r="AC72" s="2" t="str">
        <f t="shared" si="21"/>
        <v>100</v>
      </c>
      <c r="AD72" s="2">
        <f t="shared" si="22"/>
        <v>0.89</v>
      </c>
      <c r="AE72" s="2">
        <f t="shared" si="23"/>
        <v>0.89</v>
      </c>
      <c r="AF72" s="2" t="str">
        <f t="shared" si="18"/>
        <v>10</v>
      </c>
      <c r="AG72" s="1" t="str">
        <f>IF(AK72&lt;=10,"24",IF(AK72&gt;10,"30"))</f>
        <v>30</v>
      </c>
      <c r="AH72" s="4">
        <v>20</v>
      </c>
      <c r="AI72" s="1">
        <f t="shared" si="24"/>
        <v>17.8</v>
      </c>
      <c r="AJ72" s="1">
        <f t="shared" si="25"/>
        <v>0</v>
      </c>
      <c r="AK72" s="7">
        <f>AE72*AH72</f>
        <v>17.8</v>
      </c>
      <c r="AL72" s="1">
        <v>0</v>
      </c>
      <c r="AM72" s="1">
        <f t="shared" si="26"/>
        <v>17.8</v>
      </c>
      <c r="AO72" s="8">
        <v>18</v>
      </c>
      <c r="AP72" s="17"/>
      <c r="AR72" s="4">
        <v>5</v>
      </c>
      <c r="AS72" s="4">
        <v>10</v>
      </c>
      <c r="AT72" s="20">
        <v>3</v>
      </c>
      <c r="AU72" s="12">
        <f t="shared" si="27"/>
        <v>18</v>
      </c>
      <c r="AV72" s="17"/>
      <c r="AZ72" s="20"/>
      <c r="BA72" s="14">
        <f t="shared" si="28"/>
        <v>0</v>
      </c>
      <c r="BB72" s="17"/>
      <c r="BF72" s="20"/>
      <c r="BG72" s="16">
        <f t="shared" si="29"/>
        <v>0</v>
      </c>
      <c r="BH72" s="16">
        <f t="shared" si="30"/>
        <v>18</v>
      </c>
    </row>
    <row r="73" spans="1:119" ht="25.5" customHeight="1" x14ac:dyDescent="0.25">
      <c r="A73" s="1" t="s">
        <v>229</v>
      </c>
      <c r="B73" s="1" t="s">
        <v>198</v>
      </c>
      <c r="C73" s="5" t="s">
        <v>1816</v>
      </c>
      <c r="D73" s="2">
        <v>0.31</v>
      </c>
      <c r="E73" s="1" t="s">
        <v>194</v>
      </c>
      <c r="F73" s="1" t="s">
        <v>29</v>
      </c>
      <c r="G73" s="4" t="s">
        <v>230</v>
      </c>
      <c r="H73" s="1" t="s">
        <v>1822</v>
      </c>
      <c r="I73" s="1" t="s">
        <v>27</v>
      </c>
      <c r="J73" s="18" t="s">
        <v>804</v>
      </c>
      <c r="K73" s="3">
        <v>90</v>
      </c>
      <c r="L73" s="3">
        <v>10</v>
      </c>
      <c r="M73" s="4" t="s">
        <v>30</v>
      </c>
      <c r="N73" s="4" t="s">
        <v>231</v>
      </c>
      <c r="O73" s="3" t="s">
        <v>33</v>
      </c>
      <c r="P73" s="4" t="s">
        <v>38</v>
      </c>
      <c r="Q73" s="10" t="s">
        <v>42</v>
      </c>
      <c r="R73" s="5"/>
      <c r="S73" s="5"/>
      <c r="T73" s="5"/>
      <c r="U73" s="5"/>
      <c r="V73" s="5"/>
      <c r="W73" s="5"/>
      <c r="X73" s="5" t="s">
        <v>36</v>
      </c>
      <c r="Y73" s="35">
        <v>43350</v>
      </c>
      <c r="Z73" s="5" t="s">
        <v>32</v>
      </c>
      <c r="AA73" s="41">
        <v>44287</v>
      </c>
      <c r="AB73" s="41" t="s">
        <v>38</v>
      </c>
      <c r="AC73" s="2" t="str">
        <f t="shared" si="21"/>
        <v>100</v>
      </c>
      <c r="AD73" s="2">
        <f t="shared" si="22"/>
        <v>0.31</v>
      </c>
      <c r="AE73" s="2">
        <f t="shared" si="23"/>
        <v>0.31</v>
      </c>
      <c r="AF73" s="1" t="str">
        <f t="shared" si="18"/>
        <v>5</v>
      </c>
      <c r="AG73" s="1">
        <v>12</v>
      </c>
      <c r="AH73" s="36" t="s">
        <v>27</v>
      </c>
      <c r="AI73" s="1">
        <f t="shared" si="24"/>
        <v>8.1</v>
      </c>
      <c r="AJ73" s="1">
        <f t="shared" si="25"/>
        <v>0.9</v>
      </c>
      <c r="AK73" s="28">
        <v>9</v>
      </c>
      <c r="AL73" s="1">
        <v>0</v>
      </c>
      <c r="AM73" s="1">
        <f t="shared" si="26"/>
        <v>9</v>
      </c>
      <c r="AN73" s="1"/>
      <c r="AO73" s="63">
        <v>9</v>
      </c>
      <c r="AP73" s="17"/>
      <c r="AQ73" s="4">
        <v>5</v>
      </c>
      <c r="AR73" s="4">
        <v>4</v>
      </c>
      <c r="AT73" s="20"/>
      <c r="AU73" s="12">
        <f t="shared" si="27"/>
        <v>9</v>
      </c>
      <c r="AV73" s="17"/>
      <c r="AZ73" s="20"/>
      <c r="BA73" s="14">
        <f t="shared" si="28"/>
        <v>0</v>
      </c>
      <c r="BB73" s="17"/>
      <c r="BF73" s="20"/>
      <c r="BG73" s="16">
        <f t="shared" si="29"/>
        <v>0</v>
      </c>
      <c r="BH73" s="16">
        <f t="shared" si="30"/>
        <v>9</v>
      </c>
    </row>
    <row r="74" spans="1:119" ht="25.5" customHeight="1" x14ac:dyDescent="0.25">
      <c r="A74" s="1" t="s">
        <v>210</v>
      </c>
      <c r="B74" s="1" t="s">
        <v>211</v>
      </c>
      <c r="C74" s="1" t="s">
        <v>1806</v>
      </c>
      <c r="D74" s="44">
        <v>5.68</v>
      </c>
      <c r="E74" s="1" t="s">
        <v>194</v>
      </c>
      <c r="F74" s="1" t="s">
        <v>29</v>
      </c>
      <c r="G74" s="1" t="s">
        <v>27</v>
      </c>
      <c r="H74" s="1" t="s">
        <v>27</v>
      </c>
      <c r="I74" s="1" t="s">
        <v>27</v>
      </c>
      <c r="J74" s="4" t="s">
        <v>804</v>
      </c>
      <c r="K74" s="3">
        <v>100</v>
      </c>
      <c r="L74" s="3">
        <v>0</v>
      </c>
      <c r="M74" s="4" t="s">
        <v>30</v>
      </c>
      <c r="N74" s="4" t="s">
        <v>212</v>
      </c>
      <c r="O74" s="3" t="s">
        <v>2053</v>
      </c>
      <c r="P74" s="3" t="s">
        <v>38</v>
      </c>
      <c r="Q74" s="5" t="s">
        <v>213</v>
      </c>
      <c r="R74" s="4" t="s">
        <v>1836</v>
      </c>
      <c r="S74" s="19" t="s">
        <v>1835</v>
      </c>
      <c r="T74" s="6" t="s">
        <v>2163</v>
      </c>
      <c r="U74" s="4" t="s">
        <v>1503</v>
      </c>
      <c r="V74" s="4" t="s">
        <v>1844</v>
      </c>
      <c r="W74" s="4" t="s">
        <v>1889</v>
      </c>
      <c r="X74" s="4" t="s">
        <v>36</v>
      </c>
      <c r="Y74" s="1" t="s">
        <v>27</v>
      </c>
      <c r="Z74" s="1" t="s">
        <v>27</v>
      </c>
      <c r="AA74" s="1" t="s">
        <v>27</v>
      </c>
      <c r="AB74" s="1"/>
      <c r="AC74" s="2" t="str">
        <f t="shared" si="21"/>
        <v>80</v>
      </c>
      <c r="AD74" s="2">
        <f t="shared" si="22"/>
        <v>5.68</v>
      </c>
      <c r="AE74" s="2">
        <f t="shared" si="23"/>
        <v>4.5439999999999996</v>
      </c>
      <c r="AF74" s="2" t="str">
        <f t="shared" si="18"/>
        <v>40</v>
      </c>
      <c r="AG74" s="1" t="str">
        <f>IF(AK74&lt;=10,"24",IF(AK74&gt;10,"30"))</f>
        <v>30</v>
      </c>
      <c r="AH74" s="1">
        <v>30</v>
      </c>
      <c r="AI74" s="1">
        <f t="shared" si="24"/>
        <v>136.32</v>
      </c>
      <c r="AJ74" s="1">
        <f t="shared" si="25"/>
        <v>0</v>
      </c>
      <c r="AK74" s="7">
        <f>AE74*AH74</f>
        <v>136.32</v>
      </c>
      <c r="AL74" s="7">
        <v>0</v>
      </c>
      <c r="AM74" s="7">
        <f t="shared" si="26"/>
        <v>136.32</v>
      </c>
      <c r="AN74" s="7"/>
      <c r="AO74" s="8">
        <v>136</v>
      </c>
      <c r="AP74" s="9"/>
      <c r="AQ74" s="10"/>
      <c r="AR74" s="1">
        <v>20</v>
      </c>
      <c r="AS74" s="1">
        <v>40</v>
      </c>
      <c r="AT74" s="15">
        <v>40</v>
      </c>
      <c r="AU74" s="12">
        <f t="shared" si="27"/>
        <v>100</v>
      </c>
      <c r="AV74" s="13">
        <v>36</v>
      </c>
      <c r="AW74" s="1"/>
      <c r="AX74" s="1"/>
      <c r="AY74" s="1"/>
      <c r="AZ74" s="15"/>
      <c r="BA74" s="14">
        <f t="shared" si="28"/>
        <v>36</v>
      </c>
      <c r="BB74" s="9"/>
      <c r="BC74" s="1"/>
      <c r="BD74" s="1"/>
      <c r="BE74" s="1"/>
      <c r="BF74" s="15"/>
      <c r="BG74" s="16">
        <f t="shared" si="29"/>
        <v>0</v>
      </c>
      <c r="BH74" s="16">
        <f t="shared" si="30"/>
        <v>136</v>
      </c>
    </row>
    <row r="75" spans="1:119" ht="25.5" customHeight="1" x14ac:dyDescent="0.25">
      <c r="A75" s="1" t="s">
        <v>214</v>
      </c>
      <c r="B75" s="1" t="s">
        <v>215</v>
      </c>
      <c r="C75" s="1" t="s">
        <v>1806</v>
      </c>
      <c r="D75" s="2">
        <v>4.59</v>
      </c>
      <c r="E75" s="1" t="s">
        <v>194</v>
      </c>
      <c r="F75" s="1" t="s">
        <v>29</v>
      </c>
      <c r="G75" s="1" t="s">
        <v>27</v>
      </c>
      <c r="H75" s="1" t="s">
        <v>27</v>
      </c>
      <c r="I75" s="1" t="s">
        <v>27</v>
      </c>
      <c r="J75" s="4" t="s">
        <v>804</v>
      </c>
      <c r="K75" s="3">
        <v>100</v>
      </c>
      <c r="L75" s="3">
        <v>0</v>
      </c>
      <c r="M75" s="4" t="s">
        <v>30</v>
      </c>
      <c r="N75" s="4" t="s">
        <v>216</v>
      </c>
      <c r="O75" s="3" t="s">
        <v>2223</v>
      </c>
      <c r="P75" s="3" t="s">
        <v>38</v>
      </c>
      <c r="Q75" s="4" t="s">
        <v>217</v>
      </c>
      <c r="R75" s="4" t="s">
        <v>2276</v>
      </c>
      <c r="S75" s="19" t="s">
        <v>2261</v>
      </c>
      <c r="T75" s="6" t="s">
        <v>2163</v>
      </c>
      <c r="U75" s="4" t="s">
        <v>1503</v>
      </c>
      <c r="V75" s="4" t="s">
        <v>1844</v>
      </c>
      <c r="W75" s="4" t="s">
        <v>1889</v>
      </c>
      <c r="X75" s="4" t="s">
        <v>36</v>
      </c>
      <c r="Y75" s="1" t="s">
        <v>27</v>
      </c>
      <c r="Z75" s="1" t="s">
        <v>27</v>
      </c>
      <c r="AA75" s="1" t="s">
        <v>27</v>
      </c>
      <c r="AB75" s="1"/>
      <c r="AC75" s="2" t="str">
        <f t="shared" si="21"/>
        <v>85</v>
      </c>
      <c r="AD75" s="2">
        <f t="shared" si="22"/>
        <v>4.59</v>
      </c>
      <c r="AE75" s="2">
        <f t="shared" si="23"/>
        <v>3.9015</v>
      </c>
      <c r="AF75" s="2" t="str">
        <f t="shared" si="18"/>
        <v>40</v>
      </c>
      <c r="AG75" s="1" t="str">
        <f>IF(AK75&lt;=10,"24",IF(AK75&gt;10,"30"))</f>
        <v>30</v>
      </c>
      <c r="AH75" s="1">
        <v>30</v>
      </c>
      <c r="AI75" s="1">
        <f t="shared" si="24"/>
        <v>117.045</v>
      </c>
      <c r="AJ75" s="1">
        <f t="shared" si="25"/>
        <v>0</v>
      </c>
      <c r="AK75" s="7">
        <f>AE75*AH75</f>
        <v>117.045</v>
      </c>
      <c r="AL75" s="7">
        <v>0</v>
      </c>
      <c r="AM75" s="7">
        <f t="shared" si="26"/>
        <v>117.045</v>
      </c>
      <c r="AN75" s="7"/>
      <c r="AO75" s="8">
        <v>117</v>
      </c>
      <c r="AP75" s="9"/>
      <c r="AQ75" s="1"/>
      <c r="AR75" s="1">
        <v>20</v>
      </c>
      <c r="AS75" s="1">
        <v>40</v>
      </c>
      <c r="AT75" s="15">
        <v>40</v>
      </c>
      <c r="AU75" s="12">
        <f t="shared" si="27"/>
        <v>100</v>
      </c>
      <c r="AV75" s="9">
        <v>17</v>
      </c>
      <c r="AW75" s="1"/>
      <c r="AX75" s="1"/>
      <c r="AY75" s="1"/>
      <c r="AZ75" s="15"/>
      <c r="BA75" s="14">
        <f t="shared" si="28"/>
        <v>17</v>
      </c>
      <c r="BB75" s="9"/>
      <c r="BC75" s="1"/>
      <c r="BD75" s="1"/>
      <c r="BE75" s="1"/>
      <c r="BF75" s="15"/>
      <c r="BG75" s="16">
        <f t="shared" si="29"/>
        <v>0</v>
      </c>
      <c r="BH75" s="16">
        <f t="shared" si="30"/>
        <v>117</v>
      </c>
    </row>
    <row r="76" spans="1:119" ht="25.5" customHeight="1" x14ac:dyDescent="0.25">
      <c r="A76" s="4" t="s">
        <v>852</v>
      </c>
      <c r="B76" s="4" t="s">
        <v>853</v>
      </c>
      <c r="C76" s="5" t="s">
        <v>1816</v>
      </c>
      <c r="D76" s="21">
        <v>0.03</v>
      </c>
      <c r="E76" s="4" t="s">
        <v>194</v>
      </c>
      <c r="F76" s="4" t="s">
        <v>29</v>
      </c>
      <c r="G76" s="4" t="s">
        <v>854</v>
      </c>
      <c r="H76" s="1" t="s">
        <v>1824</v>
      </c>
      <c r="I76" s="1" t="s">
        <v>27</v>
      </c>
      <c r="J76" s="4" t="s">
        <v>2970</v>
      </c>
      <c r="K76" s="22">
        <v>0</v>
      </c>
      <c r="L76" s="4">
        <v>100</v>
      </c>
      <c r="M76" s="23" t="s">
        <v>28</v>
      </c>
      <c r="N76" s="23" t="s">
        <v>855</v>
      </c>
      <c r="O76" s="3" t="s">
        <v>33</v>
      </c>
      <c r="P76" s="4" t="s">
        <v>38</v>
      </c>
      <c r="Q76" s="18" t="s">
        <v>2300</v>
      </c>
      <c r="R76" s="5"/>
      <c r="S76" s="5"/>
      <c r="T76" s="5"/>
      <c r="U76" s="5"/>
      <c r="V76" s="5"/>
      <c r="W76" s="5"/>
      <c r="X76" s="5" t="s">
        <v>36</v>
      </c>
      <c r="Y76" s="24">
        <v>43392</v>
      </c>
      <c r="Z76" s="4" t="s">
        <v>32</v>
      </c>
      <c r="AA76" s="24">
        <v>44488</v>
      </c>
      <c r="AB76" s="24"/>
      <c r="AC76" s="2" t="str">
        <f t="shared" si="21"/>
        <v>100</v>
      </c>
      <c r="AD76" s="2">
        <f t="shared" si="22"/>
        <v>0.03</v>
      </c>
      <c r="AE76" s="2">
        <f t="shared" si="23"/>
        <v>0.03</v>
      </c>
      <c r="AF76" s="2" t="str">
        <f t="shared" si="18"/>
        <v>5</v>
      </c>
      <c r="AG76" s="1">
        <v>18</v>
      </c>
      <c r="AH76" s="1" t="s">
        <v>27</v>
      </c>
      <c r="AI76" s="1">
        <f t="shared" si="24"/>
        <v>0</v>
      </c>
      <c r="AJ76" s="1">
        <f t="shared" si="25"/>
        <v>2</v>
      </c>
      <c r="AK76" s="25">
        <v>2</v>
      </c>
      <c r="AL76" s="1">
        <v>1</v>
      </c>
      <c r="AM76" s="1">
        <f t="shared" si="26"/>
        <v>1</v>
      </c>
      <c r="AN76" s="1"/>
      <c r="AO76" s="47">
        <v>2</v>
      </c>
      <c r="AP76" s="27"/>
      <c r="AQ76" s="25">
        <v>2</v>
      </c>
      <c r="AR76" s="28"/>
      <c r="AS76" s="25"/>
      <c r="AT76" s="29"/>
      <c r="AU76" s="12">
        <f t="shared" si="27"/>
        <v>1</v>
      </c>
      <c r="AV76" s="30"/>
      <c r="AW76" s="28"/>
      <c r="AX76" s="1"/>
      <c r="AY76" s="1"/>
      <c r="AZ76" s="15"/>
      <c r="BA76" s="14">
        <f t="shared" si="28"/>
        <v>0</v>
      </c>
      <c r="BB76" s="9"/>
      <c r="BC76" s="1"/>
      <c r="BD76" s="1"/>
      <c r="BE76" s="1"/>
      <c r="BF76" s="15"/>
      <c r="BG76" s="16">
        <f t="shared" si="29"/>
        <v>0</v>
      </c>
      <c r="BH76" s="16">
        <f t="shared" si="30"/>
        <v>1</v>
      </c>
    </row>
    <row r="77" spans="1:119" ht="25.5" customHeight="1" x14ac:dyDescent="0.25">
      <c r="A77" s="43" t="s">
        <v>232</v>
      </c>
      <c r="B77" s="43" t="s">
        <v>233</v>
      </c>
      <c r="C77" s="21" t="s">
        <v>1815</v>
      </c>
      <c r="D77" s="2">
        <v>3.99</v>
      </c>
      <c r="E77" s="43" t="s">
        <v>194</v>
      </c>
      <c r="F77" s="43" t="s">
        <v>29</v>
      </c>
      <c r="G77" s="1" t="s">
        <v>234</v>
      </c>
      <c r="H77" s="1" t="s">
        <v>1823</v>
      </c>
      <c r="I77" s="1" t="s">
        <v>27</v>
      </c>
      <c r="J77" s="18" t="s">
        <v>804</v>
      </c>
      <c r="K77" s="3">
        <v>100</v>
      </c>
      <c r="L77" s="3">
        <v>0</v>
      </c>
      <c r="M77" s="4" t="s">
        <v>30</v>
      </c>
      <c r="N77" s="3" t="s">
        <v>235</v>
      </c>
      <c r="O77" s="3" t="s">
        <v>33</v>
      </c>
      <c r="P77" s="4" t="s">
        <v>38</v>
      </c>
      <c r="Q77" s="10" t="s">
        <v>42</v>
      </c>
      <c r="R77" s="4" t="s">
        <v>117</v>
      </c>
      <c r="S77" s="4" t="s">
        <v>1833</v>
      </c>
      <c r="T77" s="4" t="s">
        <v>1818</v>
      </c>
      <c r="U77" s="4" t="s">
        <v>89</v>
      </c>
      <c r="V77" s="4" t="s">
        <v>1820</v>
      </c>
      <c r="W77" s="3" t="s">
        <v>237</v>
      </c>
      <c r="X77" s="4" t="s">
        <v>36</v>
      </c>
      <c r="Y77" s="35">
        <v>43112</v>
      </c>
      <c r="Z77" s="5" t="s">
        <v>38</v>
      </c>
      <c r="AA77" s="24" t="s">
        <v>27</v>
      </c>
      <c r="AB77" s="24"/>
      <c r="AC77" s="2" t="str">
        <f t="shared" si="21"/>
        <v>85</v>
      </c>
      <c r="AD77" s="2">
        <f t="shared" si="22"/>
        <v>3.99</v>
      </c>
      <c r="AE77" s="2">
        <f t="shared" si="23"/>
        <v>3.3915000000000002</v>
      </c>
      <c r="AF77" s="1" t="str">
        <f t="shared" si="18"/>
        <v>40</v>
      </c>
      <c r="AG77" s="1" t="s">
        <v>829</v>
      </c>
      <c r="AH77" s="36" t="s">
        <v>27</v>
      </c>
      <c r="AI77" s="1">
        <f t="shared" si="24"/>
        <v>111</v>
      </c>
      <c r="AJ77" s="1">
        <f t="shared" si="25"/>
        <v>0</v>
      </c>
      <c r="AK77" s="37">
        <v>111</v>
      </c>
      <c r="AL77" s="1">
        <v>0</v>
      </c>
      <c r="AM77" s="1">
        <f t="shared" si="26"/>
        <v>111</v>
      </c>
      <c r="AN77" s="1"/>
      <c r="AO77" s="26">
        <v>15</v>
      </c>
      <c r="AP77" s="17">
        <v>15</v>
      </c>
      <c r="AT77" s="20"/>
      <c r="AU77" s="12">
        <f t="shared" si="27"/>
        <v>15</v>
      </c>
      <c r="AV77" s="17"/>
      <c r="AZ77" s="20"/>
      <c r="BA77" s="14">
        <f t="shared" si="28"/>
        <v>0</v>
      </c>
      <c r="BB77" s="17"/>
      <c r="BF77" s="20"/>
      <c r="BG77" s="16">
        <f t="shared" si="29"/>
        <v>0</v>
      </c>
      <c r="BH77" s="16">
        <f t="shared" si="30"/>
        <v>15</v>
      </c>
    </row>
    <row r="78" spans="1:119" ht="25.5" customHeight="1" x14ac:dyDescent="0.25">
      <c r="A78" s="1" t="s">
        <v>219</v>
      </c>
      <c r="B78" s="1" t="s">
        <v>220</v>
      </c>
      <c r="C78" s="1" t="s">
        <v>1806</v>
      </c>
      <c r="D78" s="2">
        <v>17.64</v>
      </c>
      <c r="E78" s="1" t="s">
        <v>194</v>
      </c>
      <c r="F78" s="1" t="s">
        <v>29</v>
      </c>
      <c r="G78" s="1" t="s">
        <v>27</v>
      </c>
      <c r="H78" s="1" t="s">
        <v>27</v>
      </c>
      <c r="I78" s="1" t="s">
        <v>27</v>
      </c>
      <c r="J78" s="4" t="s">
        <v>804</v>
      </c>
      <c r="K78" s="3">
        <v>100</v>
      </c>
      <c r="L78" s="3">
        <v>0</v>
      </c>
      <c r="M78" s="4" t="s">
        <v>221</v>
      </c>
      <c r="N78" s="4" t="s">
        <v>222</v>
      </c>
      <c r="O78" s="3" t="s">
        <v>33</v>
      </c>
      <c r="P78" s="3" t="s">
        <v>38</v>
      </c>
      <c r="Q78" s="4" t="s">
        <v>223</v>
      </c>
      <c r="R78" s="4" t="s">
        <v>2559</v>
      </c>
      <c r="S78" s="4" t="s">
        <v>2262</v>
      </c>
      <c r="T78" s="6" t="s">
        <v>2163</v>
      </c>
      <c r="U78" s="4" t="s">
        <v>225</v>
      </c>
      <c r="V78" s="4" t="s">
        <v>1820</v>
      </c>
      <c r="W78" s="3" t="s">
        <v>1955</v>
      </c>
      <c r="X78" s="4" t="s">
        <v>36</v>
      </c>
      <c r="Y78" s="1" t="s">
        <v>27</v>
      </c>
      <c r="Z78" s="1" t="s">
        <v>27</v>
      </c>
      <c r="AA78" s="1" t="s">
        <v>27</v>
      </c>
      <c r="AB78" s="1"/>
      <c r="AC78" s="2" t="str">
        <f t="shared" si="21"/>
        <v>65</v>
      </c>
      <c r="AD78" s="2">
        <f t="shared" si="22"/>
        <v>17.64</v>
      </c>
      <c r="AE78" s="2">
        <f t="shared" si="23"/>
        <v>11.466000000000001</v>
      </c>
      <c r="AF78" s="2" t="str">
        <f t="shared" si="18"/>
        <v>70</v>
      </c>
      <c r="AG78" s="1" t="str">
        <f>IF(AK78&lt;=10,"24",IF(AK78&gt;10,"30"))</f>
        <v>30</v>
      </c>
      <c r="AH78" s="1">
        <v>30</v>
      </c>
      <c r="AI78" s="1">
        <f t="shared" si="24"/>
        <v>343.98</v>
      </c>
      <c r="AJ78" s="1">
        <f t="shared" si="25"/>
        <v>0</v>
      </c>
      <c r="AK78" s="7">
        <f>AE78*AH78</f>
        <v>343.98</v>
      </c>
      <c r="AL78" s="7">
        <v>0</v>
      </c>
      <c r="AM78" s="7">
        <f t="shared" si="26"/>
        <v>343.98</v>
      </c>
      <c r="AN78" s="7"/>
      <c r="AO78" s="8">
        <v>344</v>
      </c>
      <c r="AP78" s="9"/>
      <c r="AQ78" s="1"/>
      <c r="AR78" s="1">
        <v>35</v>
      </c>
      <c r="AS78" s="1">
        <v>70</v>
      </c>
      <c r="AT78" s="15">
        <v>70</v>
      </c>
      <c r="AU78" s="12">
        <f t="shared" si="27"/>
        <v>175</v>
      </c>
      <c r="AV78" s="9">
        <v>70</v>
      </c>
      <c r="AW78" s="1">
        <v>70</v>
      </c>
      <c r="AX78" s="1">
        <v>29</v>
      </c>
      <c r="AY78" s="1"/>
      <c r="AZ78" s="15"/>
      <c r="BA78" s="14">
        <f t="shared" si="28"/>
        <v>169</v>
      </c>
      <c r="BB78" s="9"/>
      <c r="BC78" s="1"/>
      <c r="BD78" s="1"/>
      <c r="BE78" s="1"/>
      <c r="BF78" s="15"/>
      <c r="BG78" s="16">
        <f t="shared" si="29"/>
        <v>0</v>
      </c>
      <c r="BH78" s="16">
        <f t="shared" si="30"/>
        <v>344</v>
      </c>
    </row>
    <row r="79" spans="1:119" ht="25.5" customHeight="1" x14ac:dyDescent="0.25">
      <c r="A79" s="1" t="s">
        <v>192</v>
      </c>
      <c r="B79" s="1" t="s">
        <v>193</v>
      </c>
      <c r="C79" s="1" t="s">
        <v>1806</v>
      </c>
      <c r="D79" s="2">
        <v>3.86</v>
      </c>
      <c r="E79" s="1" t="s">
        <v>194</v>
      </c>
      <c r="F79" s="1" t="s">
        <v>29</v>
      </c>
      <c r="G79" s="1" t="s">
        <v>27</v>
      </c>
      <c r="H79" s="1" t="s">
        <v>27</v>
      </c>
      <c r="I79" s="1" t="s">
        <v>27</v>
      </c>
      <c r="J79" s="4" t="s">
        <v>804</v>
      </c>
      <c r="K79" s="3">
        <v>100</v>
      </c>
      <c r="L79" s="3">
        <v>0</v>
      </c>
      <c r="M79" s="4" t="s">
        <v>30</v>
      </c>
      <c r="N79" s="4" t="s">
        <v>195</v>
      </c>
      <c r="O79" s="3" t="s">
        <v>2222</v>
      </c>
      <c r="P79" s="3" t="s">
        <v>38</v>
      </c>
      <c r="Q79" s="5" t="s">
        <v>196</v>
      </c>
      <c r="R79" s="4" t="s">
        <v>2275</v>
      </c>
      <c r="S79" s="4" t="s">
        <v>2560</v>
      </c>
      <c r="T79" s="6" t="s">
        <v>2163</v>
      </c>
      <c r="U79" s="4" t="s">
        <v>1954</v>
      </c>
      <c r="V79" s="4" t="s">
        <v>1820</v>
      </c>
      <c r="W79" s="4" t="s">
        <v>1953</v>
      </c>
      <c r="X79" s="4" t="s">
        <v>36</v>
      </c>
      <c r="Y79" s="1" t="s">
        <v>27</v>
      </c>
      <c r="Z79" s="1" t="s">
        <v>27</v>
      </c>
      <c r="AA79" s="1" t="s">
        <v>27</v>
      </c>
      <c r="AB79" s="1"/>
      <c r="AC79" s="2" t="str">
        <f t="shared" si="21"/>
        <v>85</v>
      </c>
      <c r="AD79" s="2">
        <f t="shared" si="22"/>
        <v>3.86</v>
      </c>
      <c r="AE79" s="2">
        <f t="shared" si="23"/>
        <v>3.2809999999999997</v>
      </c>
      <c r="AF79" s="2" t="str">
        <f t="shared" si="18"/>
        <v>30</v>
      </c>
      <c r="AG79" s="1" t="str">
        <f>IF(AK79&lt;=10,"24",IF(AK79&gt;10,"30"))</f>
        <v>30</v>
      </c>
      <c r="AH79" s="1">
        <v>30</v>
      </c>
      <c r="AI79" s="1">
        <f t="shared" si="24"/>
        <v>98.43</v>
      </c>
      <c r="AJ79" s="1">
        <f t="shared" si="25"/>
        <v>0</v>
      </c>
      <c r="AK79" s="7">
        <f>AE79*AH79</f>
        <v>98.429999999999993</v>
      </c>
      <c r="AL79" s="7">
        <v>0</v>
      </c>
      <c r="AM79" s="7">
        <f t="shared" si="26"/>
        <v>98.429999999999993</v>
      </c>
      <c r="AN79" s="7"/>
      <c r="AO79" s="8">
        <v>98</v>
      </c>
      <c r="AP79" s="9"/>
      <c r="AQ79" s="1"/>
      <c r="AR79" s="4">
        <v>15</v>
      </c>
      <c r="AS79" s="4">
        <v>30</v>
      </c>
      <c r="AT79" s="11">
        <v>30</v>
      </c>
      <c r="AU79" s="12">
        <f t="shared" si="27"/>
        <v>75</v>
      </c>
      <c r="AV79" s="13">
        <v>23</v>
      </c>
      <c r="AW79" s="1"/>
      <c r="AX79" s="1"/>
      <c r="AY79" s="1"/>
      <c r="AZ79" s="15"/>
      <c r="BA79" s="14">
        <f t="shared" si="28"/>
        <v>23</v>
      </c>
      <c r="BB79" s="9"/>
      <c r="BC79" s="1"/>
      <c r="BD79" s="1"/>
      <c r="BE79" s="1"/>
      <c r="BF79" s="15"/>
      <c r="BG79" s="16">
        <f t="shared" si="29"/>
        <v>0</v>
      </c>
      <c r="BH79" s="16">
        <f t="shared" si="30"/>
        <v>98</v>
      </c>
    </row>
    <row r="80" spans="1:119" ht="25.5" customHeight="1" x14ac:dyDescent="0.25">
      <c r="A80" s="1" t="s">
        <v>238</v>
      </c>
      <c r="B80" s="1" t="s">
        <v>239</v>
      </c>
      <c r="C80" s="5" t="s">
        <v>1815</v>
      </c>
      <c r="D80" s="2">
        <v>1.89</v>
      </c>
      <c r="E80" s="1" t="s">
        <v>194</v>
      </c>
      <c r="F80" s="1" t="s">
        <v>29</v>
      </c>
      <c r="G80" s="4" t="s">
        <v>240</v>
      </c>
      <c r="H80" s="1" t="s">
        <v>1822</v>
      </c>
      <c r="I80" s="1" t="s">
        <v>27</v>
      </c>
      <c r="J80" s="18" t="s">
        <v>804</v>
      </c>
      <c r="K80" s="3">
        <v>100</v>
      </c>
      <c r="L80" s="3">
        <v>0</v>
      </c>
      <c r="M80" s="4" t="s">
        <v>30</v>
      </c>
      <c r="N80" s="4" t="s">
        <v>241</v>
      </c>
      <c r="O80" s="3" t="s">
        <v>33</v>
      </c>
      <c r="P80" s="4" t="s">
        <v>38</v>
      </c>
      <c r="Q80" s="10" t="s">
        <v>42</v>
      </c>
      <c r="R80" s="4" t="s">
        <v>117</v>
      </c>
      <c r="S80" s="4" t="s">
        <v>1833</v>
      </c>
      <c r="T80" s="4" t="s">
        <v>1818</v>
      </c>
      <c r="U80" s="4" t="s">
        <v>242</v>
      </c>
      <c r="V80" s="4" t="s">
        <v>1820</v>
      </c>
      <c r="W80" s="19" t="s">
        <v>2356</v>
      </c>
      <c r="X80" s="4" t="s">
        <v>36</v>
      </c>
      <c r="Y80" s="35">
        <v>43230</v>
      </c>
      <c r="Z80" s="5" t="s">
        <v>38</v>
      </c>
      <c r="AA80" s="24" t="s">
        <v>27</v>
      </c>
      <c r="AB80" s="24"/>
      <c r="AC80" s="2" t="str">
        <f t="shared" si="21"/>
        <v>85</v>
      </c>
      <c r="AD80" s="2">
        <f t="shared" si="22"/>
        <v>1.89</v>
      </c>
      <c r="AE80" s="2">
        <f t="shared" si="23"/>
        <v>1.6065</v>
      </c>
      <c r="AF80" s="1" t="str">
        <f t="shared" si="18"/>
        <v>20</v>
      </c>
      <c r="AG80" s="1" t="s">
        <v>829</v>
      </c>
      <c r="AH80" s="36" t="s">
        <v>27</v>
      </c>
      <c r="AI80" s="1">
        <f t="shared" si="24"/>
        <v>44</v>
      </c>
      <c r="AJ80" s="1">
        <f t="shared" si="25"/>
        <v>0</v>
      </c>
      <c r="AK80" s="28">
        <v>44</v>
      </c>
      <c r="AL80" s="1">
        <v>0</v>
      </c>
      <c r="AM80" s="1">
        <f t="shared" si="26"/>
        <v>44</v>
      </c>
      <c r="AN80" s="1"/>
      <c r="AO80" s="63">
        <v>22</v>
      </c>
      <c r="AP80" s="17">
        <v>20</v>
      </c>
      <c r="AQ80" s="4">
        <v>2</v>
      </c>
      <c r="AT80" s="20"/>
      <c r="AU80" s="12">
        <f t="shared" si="27"/>
        <v>22</v>
      </c>
      <c r="AV80" s="17"/>
      <c r="AZ80" s="20"/>
      <c r="BA80" s="14">
        <f t="shared" si="28"/>
        <v>0</v>
      </c>
      <c r="BB80" s="17"/>
      <c r="BF80" s="20"/>
      <c r="BG80" s="16">
        <f t="shared" si="29"/>
        <v>0</v>
      </c>
      <c r="BH80" s="16">
        <f t="shared" si="30"/>
        <v>22</v>
      </c>
    </row>
    <row r="81" spans="1:119" ht="25.5" customHeight="1" x14ac:dyDescent="0.25">
      <c r="A81" s="4" t="s">
        <v>2431</v>
      </c>
      <c r="B81" s="1" t="s">
        <v>2148</v>
      </c>
      <c r="C81" s="1" t="s">
        <v>1806</v>
      </c>
      <c r="D81" s="2">
        <v>7.32</v>
      </c>
      <c r="E81" s="4" t="s">
        <v>194</v>
      </c>
      <c r="F81" s="1" t="s">
        <v>29</v>
      </c>
      <c r="G81" s="1" t="s">
        <v>27</v>
      </c>
      <c r="H81" s="1" t="s">
        <v>27</v>
      </c>
      <c r="I81" s="1" t="s">
        <v>27</v>
      </c>
      <c r="J81" s="4" t="s">
        <v>804</v>
      </c>
      <c r="K81" s="46" t="s">
        <v>2169</v>
      </c>
      <c r="L81" s="46" t="s">
        <v>2170</v>
      </c>
      <c r="M81" s="4" t="s">
        <v>2199</v>
      </c>
      <c r="N81" s="4" t="s">
        <v>2366</v>
      </c>
      <c r="O81" s="4" t="s">
        <v>33</v>
      </c>
      <c r="P81" s="4" t="s">
        <v>38</v>
      </c>
      <c r="Q81" s="4" t="s">
        <v>42</v>
      </c>
      <c r="R81" s="4" t="s">
        <v>117</v>
      </c>
      <c r="S81" s="4" t="s">
        <v>117</v>
      </c>
      <c r="T81" s="6" t="s">
        <v>2163</v>
      </c>
      <c r="U81" s="4" t="s">
        <v>151</v>
      </c>
      <c r="V81" s="19" t="s">
        <v>1820</v>
      </c>
      <c r="W81" s="4" t="s">
        <v>1966</v>
      </c>
      <c r="X81" s="4" t="s">
        <v>36</v>
      </c>
      <c r="Y81" s="1" t="s">
        <v>27</v>
      </c>
      <c r="Z81" s="1" t="s">
        <v>27</v>
      </c>
      <c r="AA81" s="1" t="s">
        <v>27</v>
      </c>
      <c r="AC81" s="2" t="str">
        <f t="shared" si="21"/>
        <v>80</v>
      </c>
      <c r="AD81" s="2">
        <f t="shared" si="22"/>
        <v>7.32</v>
      </c>
      <c r="AE81" s="2">
        <f t="shared" si="23"/>
        <v>5.8559999999999999</v>
      </c>
      <c r="AF81" s="2" t="str">
        <f t="shared" si="18"/>
        <v>40</v>
      </c>
      <c r="AG81" s="1" t="str">
        <f>IF(AK81&lt;=10,"24",IF(AK81&gt;10,"30"))</f>
        <v>30</v>
      </c>
      <c r="AH81" s="4">
        <v>30</v>
      </c>
      <c r="AI81" s="1">
        <f t="shared" si="24"/>
        <v>175.68</v>
      </c>
      <c r="AJ81" s="1">
        <f t="shared" si="25"/>
        <v>0</v>
      </c>
      <c r="AK81" s="7">
        <f>AE81*AH81</f>
        <v>175.68</v>
      </c>
      <c r="AL81" s="7">
        <v>0</v>
      </c>
      <c r="AM81" s="7">
        <f t="shared" si="26"/>
        <v>175.68</v>
      </c>
      <c r="AO81" s="8">
        <v>176</v>
      </c>
      <c r="AP81" s="17"/>
      <c r="AR81" s="4">
        <v>20</v>
      </c>
      <c r="AS81" s="4">
        <v>40</v>
      </c>
      <c r="AT81" s="20">
        <v>40</v>
      </c>
      <c r="AU81" s="12">
        <f t="shared" si="27"/>
        <v>100</v>
      </c>
      <c r="AV81" s="17">
        <v>40</v>
      </c>
      <c r="AW81" s="4">
        <v>36</v>
      </c>
      <c r="AZ81" s="20"/>
      <c r="BA81" s="14">
        <f t="shared" si="28"/>
        <v>76</v>
      </c>
      <c r="BB81" s="17"/>
      <c r="BF81" s="20"/>
      <c r="BG81" s="16">
        <f t="shared" si="29"/>
        <v>0</v>
      </c>
      <c r="BH81" s="16">
        <f t="shared" si="30"/>
        <v>176</v>
      </c>
    </row>
    <row r="82" spans="1:119" ht="25.5" customHeight="1" x14ac:dyDescent="0.25">
      <c r="A82" s="1" t="s">
        <v>243</v>
      </c>
      <c r="B82" s="1" t="s">
        <v>244</v>
      </c>
      <c r="C82" s="1" t="s">
        <v>1806</v>
      </c>
      <c r="D82" s="2">
        <v>7.82</v>
      </c>
      <c r="E82" s="1" t="s">
        <v>194</v>
      </c>
      <c r="F82" s="1" t="s">
        <v>29</v>
      </c>
      <c r="G82" s="1" t="s">
        <v>27</v>
      </c>
      <c r="H82" s="1" t="s">
        <v>27</v>
      </c>
      <c r="I82" s="1" t="s">
        <v>27</v>
      </c>
      <c r="J82" s="4" t="s">
        <v>804</v>
      </c>
      <c r="K82" s="4">
        <v>100</v>
      </c>
      <c r="L82" s="4">
        <v>0</v>
      </c>
      <c r="M82" s="4" t="s">
        <v>99</v>
      </c>
      <c r="N82" s="4" t="s">
        <v>245</v>
      </c>
      <c r="O82" s="3" t="s">
        <v>33</v>
      </c>
      <c r="P82" s="3" t="s">
        <v>38</v>
      </c>
      <c r="Q82" s="5" t="s">
        <v>42</v>
      </c>
      <c r="R82" s="4" t="s">
        <v>117</v>
      </c>
      <c r="S82" s="4" t="s">
        <v>117</v>
      </c>
      <c r="T82" s="6" t="s">
        <v>2163</v>
      </c>
      <c r="U82" s="4" t="s">
        <v>1503</v>
      </c>
      <c r="V82" s="4" t="s">
        <v>1820</v>
      </c>
      <c r="W82" s="4" t="s">
        <v>246</v>
      </c>
      <c r="X82" s="4" t="s">
        <v>36</v>
      </c>
      <c r="Y82" s="1" t="s">
        <v>27</v>
      </c>
      <c r="Z82" s="1" t="s">
        <v>27</v>
      </c>
      <c r="AA82" s="1" t="s">
        <v>27</v>
      </c>
      <c r="AB82" s="1"/>
      <c r="AC82" s="2" t="str">
        <f t="shared" si="21"/>
        <v>80</v>
      </c>
      <c r="AD82" s="2">
        <f t="shared" si="22"/>
        <v>7.82</v>
      </c>
      <c r="AE82" s="2">
        <f t="shared" si="23"/>
        <v>6.2560000000000002</v>
      </c>
      <c r="AF82" s="2" t="str">
        <f t="shared" si="18"/>
        <v>40</v>
      </c>
      <c r="AG82" s="1" t="str">
        <f>IF(AK82&lt;=10,"24",IF(AK82&gt;10,"30"))</f>
        <v>30</v>
      </c>
      <c r="AH82" s="1">
        <v>30</v>
      </c>
      <c r="AI82" s="1">
        <f t="shared" si="24"/>
        <v>187.68</v>
      </c>
      <c r="AJ82" s="1">
        <f t="shared" si="25"/>
        <v>0</v>
      </c>
      <c r="AK82" s="7">
        <f>AE82*AH82</f>
        <v>187.68</v>
      </c>
      <c r="AL82" s="7">
        <v>0</v>
      </c>
      <c r="AM82" s="7">
        <f t="shared" si="26"/>
        <v>187.68</v>
      </c>
      <c r="AN82" s="7"/>
      <c r="AO82" s="8">
        <v>188</v>
      </c>
      <c r="AP82" s="9"/>
      <c r="AQ82" s="10"/>
      <c r="AR82" s="1">
        <v>20</v>
      </c>
      <c r="AS82" s="1">
        <v>40</v>
      </c>
      <c r="AT82" s="15">
        <v>40</v>
      </c>
      <c r="AU82" s="12">
        <f t="shared" si="27"/>
        <v>100</v>
      </c>
      <c r="AV82" s="9">
        <v>40</v>
      </c>
      <c r="AW82" s="1">
        <v>40</v>
      </c>
      <c r="AX82" s="1">
        <v>8</v>
      </c>
      <c r="AY82" s="1"/>
      <c r="AZ82" s="15"/>
      <c r="BA82" s="14">
        <f t="shared" si="28"/>
        <v>88</v>
      </c>
      <c r="BB82" s="9"/>
      <c r="BC82" s="1"/>
      <c r="BD82" s="1"/>
      <c r="BE82" s="1"/>
      <c r="BF82" s="15"/>
      <c r="BG82" s="16">
        <f t="shared" si="29"/>
        <v>0</v>
      </c>
      <c r="BH82" s="16">
        <f t="shared" si="30"/>
        <v>188</v>
      </c>
    </row>
    <row r="83" spans="1:119" ht="25.5" customHeight="1" x14ac:dyDescent="0.25">
      <c r="A83" s="4" t="s">
        <v>856</v>
      </c>
      <c r="B83" s="4" t="s">
        <v>857</v>
      </c>
      <c r="C83" s="5" t="s">
        <v>1816</v>
      </c>
      <c r="D83" s="21">
        <v>0.13</v>
      </c>
      <c r="E83" s="4" t="s">
        <v>194</v>
      </c>
      <c r="F83" s="4" t="s">
        <v>29</v>
      </c>
      <c r="G83" s="4" t="s">
        <v>858</v>
      </c>
      <c r="H83" s="1" t="s">
        <v>1824</v>
      </c>
      <c r="I83" s="1" t="s">
        <v>27</v>
      </c>
      <c r="J83" s="4" t="s">
        <v>2970</v>
      </c>
      <c r="K83" s="22">
        <v>20</v>
      </c>
      <c r="L83" s="4">
        <v>80</v>
      </c>
      <c r="M83" s="23" t="s">
        <v>859</v>
      </c>
      <c r="N83" s="23" t="s">
        <v>28</v>
      </c>
      <c r="O83" s="3" t="s">
        <v>33</v>
      </c>
      <c r="P83" s="4" t="s">
        <v>38</v>
      </c>
      <c r="Q83" s="18" t="s">
        <v>2301</v>
      </c>
      <c r="R83" s="5"/>
      <c r="S83" s="5"/>
      <c r="T83" s="5"/>
      <c r="U83" s="5"/>
      <c r="V83" s="5"/>
      <c r="W83" s="5"/>
      <c r="X83" s="5" t="s">
        <v>36</v>
      </c>
      <c r="Y83" s="24">
        <v>42961</v>
      </c>
      <c r="Z83" s="4" t="s">
        <v>32</v>
      </c>
      <c r="AA83" s="41">
        <v>44287</v>
      </c>
      <c r="AB83" s="41" t="s">
        <v>38</v>
      </c>
      <c r="AC83" s="2" t="str">
        <f t="shared" si="21"/>
        <v>100</v>
      </c>
      <c r="AD83" s="2">
        <f t="shared" si="22"/>
        <v>0.13</v>
      </c>
      <c r="AE83" s="2">
        <f t="shared" si="23"/>
        <v>0.13</v>
      </c>
      <c r="AF83" s="2" t="str">
        <f t="shared" si="18"/>
        <v>5</v>
      </c>
      <c r="AG83" s="1">
        <v>18</v>
      </c>
      <c r="AH83" s="1" t="s">
        <v>27</v>
      </c>
      <c r="AI83" s="1">
        <f t="shared" si="24"/>
        <v>0.6</v>
      </c>
      <c r="AJ83" s="1">
        <f t="shared" si="25"/>
        <v>2.4</v>
      </c>
      <c r="AK83" s="25">
        <v>3</v>
      </c>
      <c r="AL83" s="1">
        <v>0</v>
      </c>
      <c r="AM83" s="1">
        <f t="shared" si="26"/>
        <v>3</v>
      </c>
      <c r="AN83" s="1"/>
      <c r="AO83" s="47">
        <v>3</v>
      </c>
      <c r="AP83" s="27"/>
      <c r="AQ83" s="25">
        <v>3</v>
      </c>
      <c r="AS83" s="25"/>
      <c r="AT83" s="29"/>
      <c r="AU83" s="12">
        <f t="shared" si="27"/>
        <v>3</v>
      </c>
      <c r="AV83" s="30"/>
      <c r="AW83" s="28"/>
      <c r="AX83" s="1"/>
      <c r="AY83" s="1"/>
      <c r="AZ83" s="15"/>
      <c r="BA83" s="14">
        <f t="shared" si="28"/>
        <v>0</v>
      </c>
      <c r="BB83" s="9"/>
      <c r="BC83" s="1"/>
      <c r="BD83" s="1"/>
      <c r="BE83" s="1"/>
      <c r="BF83" s="15"/>
      <c r="BG83" s="16">
        <f t="shared" si="29"/>
        <v>0</v>
      </c>
      <c r="BH83" s="16">
        <f t="shared" si="30"/>
        <v>3</v>
      </c>
      <c r="DO83" s="5"/>
    </row>
    <row r="84" spans="1:119" ht="25.5" customHeight="1" x14ac:dyDescent="0.25">
      <c r="A84" s="5" t="s">
        <v>860</v>
      </c>
      <c r="B84" s="5" t="s">
        <v>861</v>
      </c>
      <c r="C84" s="5" t="s">
        <v>1816</v>
      </c>
      <c r="D84" s="5">
        <v>0.3</v>
      </c>
      <c r="E84" s="5" t="s">
        <v>194</v>
      </c>
      <c r="F84" s="5" t="s">
        <v>29</v>
      </c>
      <c r="G84" s="5" t="s">
        <v>862</v>
      </c>
      <c r="H84" s="1" t="s">
        <v>1823</v>
      </c>
      <c r="I84" s="1" t="s">
        <v>27</v>
      </c>
      <c r="J84" s="5" t="s">
        <v>2970</v>
      </c>
      <c r="K84" s="5">
        <v>0</v>
      </c>
      <c r="L84" s="5">
        <v>100</v>
      </c>
      <c r="M84" s="5" t="s">
        <v>28</v>
      </c>
      <c r="N84" s="5" t="s">
        <v>793</v>
      </c>
      <c r="O84" s="3" t="s">
        <v>33</v>
      </c>
      <c r="P84" s="4" t="s">
        <v>38</v>
      </c>
      <c r="Q84" s="10" t="s">
        <v>42</v>
      </c>
      <c r="R84" s="5"/>
      <c r="S84" s="5"/>
      <c r="T84" s="5"/>
      <c r="U84" s="5"/>
      <c r="V84" s="5"/>
      <c r="W84" s="5"/>
      <c r="X84" s="5" t="s">
        <v>36</v>
      </c>
      <c r="Y84" s="35">
        <v>43801</v>
      </c>
      <c r="Z84" s="5" t="s">
        <v>32</v>
      </c>
      <c r="AA84" s="35">
        <v>44897</v>
      </c>
      <c r="AB84" s="35"/>
      <c r="AC84" s="2" t="str">
        <f t="shared" si="21"/>
        <v>100</v>
      </c>
      <c r="AD84" s="2">
        <f t="shared" si="22"/>
        <v>0.3</v>
      </c>
      <c r="AE84" s="2">
        <f t="shared" si="23"/>
        <v>0.3</v>
      </c>
      <c r="AF84" s="1" t="str">
        <f t="shared" si="18"/>
        <v>5</v>
      </c>
      <c r="AG84" s="1">
        <v>12</v>
      </c>
      <c r="AH84" s="36" t="s">
        <v>27</v>
      </c>
      <c r="AI84" s="1">
        <f t="shared" si="24"/>
        <v>0</v>
      </c>
      <c r="AJ84" s="1">
        <f t="shared" si="25"/>
        <v>1</v>
      </c>
      <c r="AK84" s="36">
        <v>1</v>
      </c>
      <c r="AL84" s="1">
        <v>0</v>
      </c>
      <c r="AM84" s="1">
        <f t="shared" si="26"/>
        <v>1</v>
      </c>
      <c r="AN84" s="1"/>
      <c r="AO84" s="26">
        <v>1</v>
      </c>
      <c r="AP84" s="38"/>
      <c r="AQ84" s="5">
        <v>1</v>
      </c>
      <c r="AR84" s="25"/>
      <c r="AT84" s="48"/>
      <c r="AU84" s="12">
        <f t="shared" si="27"/>
        <v>1</v>
      </c>
      <c r="AV84" s="30"/>
      <c r="AW84" s="28"/>
      <c r="AX84" s="36"/>
      <c r="AY84" s="36"/>
      <c r="AZ84" s="40"/>
      <c r="BA84" s="14">
        <f t="shared" si="28"/>
        <v>0</v>
      </c>
      <c r="BB84" s="49"/>
      <c r="BC84" s="36"/>
      <c r="BD84" s="36"/>
      <c r="BE84" s="36"/>
      <c r="BF84" s="40"/>
      <c r="BG84" s="16">
        <f t="shared" si="29"/>
        <v>0</v>
      </c>
      <c r="BH84" s="16">
        <f t="shared" si="30"/>
        <v>1</v>
      </c>
    </row>
    <row r="85" spans="1:119" ht="25.5" customHeight="1" x14ac:dyDescent="0.25">
      <c r="A85" s="1" t="s">
        <v>2432</v>
      </c>
      <c r="B85" s="1" t="s">
        <v>227</v>
      </c>
      <c r="C85" s="1" t="s">
        <v>1806</v>
      </c>
      <c r="D85" s="2">
        <v>13.29</v>
      </c>
      <c r="E85" s="1" t="s">
        <v>194</v>
      </c>
      <c r="F85" s="1" t="s">
        <v>29</v>
      </c>
      <c r="G85" s="1" t="s">
        <v>27</v>
      </c>
      <c r="H85" s="1" t="s">
        <v>27</v>
      </c>
      <c r="I85" s="1" t="s">
        <v>27</v>
      </c>
      <c r="J85" s="4" t="s">
        <v>804</v>
      </c>
      <c r="K85" s="3">
        <v>100</v>
      </c>
      <c r="L85" s="3">
        <v>0</v>
      </c>
      <c r="M85" s="4" t="s">
        <v>1979</v>
      </c>
      <c r="N85" s="4" t="s">
        <v>228</v>
      </c>
      <c r="O85" s="3" t="s">
        <v>33</v>
      </c>
      <c r="P85" s="3" t="s">
        <v>38</v>
      </c>
      <c r="Q85" s="5" t="s">
        <v>42</v>
      </c>
      <c r="R85" s="4" t="s">
        <v>224</v>
      </c>
      <c r="S85" s="4" t="s">
        <v>2150</v>
      </c>
      <c r="T85" s="6" t="s">
        <v>2163</v>
      </c>
      <c r="U85" s="4" t="s">
        <v>151</v>
      </c>
      <c r="V85" s="4" t="s">
        <v>1820</v>
      </c>
      <c r="W85" s="1" t="s">
        <v>2561</v>
      </c>
      <c r="X85" s="4" t="s">
        <v>36</v>
      </c>
      <c r="Y85" s="1" t="s">
        <v>27</v>
      </c>
      <c r="Z85" s="1" t="s">
        <v>27</v>
      </c>
      <c r="AA85" s="1" t="s">
        <v>27</v>
      </c>
      <c r="AB85" s="1"/>
      <c r="AC85" s="2" t="str">
        <f t="shared" si="21"/>
        <v>65</v>
      </c>
      <c r="AD85" s="2">
        <f t="shared" si="22"/>
        <v>13.29</v>
      </c>
      <c r="AE85" s="2">
        <f t="shared" si="23"/>
        <v>8.6384999999999987</v>
      </c>
      <c r="AF85" s="2" t="str">
        <f t="shared" si="18"/>
        <v>70</v>
      </c>
      <c r="AG85" s="1" t="str">
        <f t="shared" ref="AG85:AG91" si="31">IF(AK85&lt;=10,"24",IF(AK85&gt;10,"30"))</f>
        <v>30</v>
      </c>
      <c r="AH85" s="1">
        <v>30</v>
      </c>
      <c r="AI85" s="1">
        <f t="shared" si="24"/>
        <v>259.15499999999997</v>
      </c>
      <c r="AJ85" s="1">
        <f t="shared" si="25"/>
        <v>0</v>
      </c>
      <c r="AK85" s="7">
        <f t="shared" ref="AK85:AK91" si="32">AE85*AH85</f>
        <v>259.15499999999997</v>
      </c>
      <c r="AL85" s="7">
        <v>0</v>
      </c>
      <c r="AM85" s="7">
        <f t="shared" si="26"/>
        <v>259.15499999999997</v>
      </c>
      <c r="AN85" s="7"/>
      <c r="AO85" s="8">
        <v>259</v>
      </c>
      <c r="AP85" s="9"/>
      <c r="AQ85" s="1"/>
      <c r="AR85" s="1">
        <v>35</v>
      </c>
      <c r="AS85" s="1">
        <v>70</v>
      </c>
      <c r="AT85" s="15">
        <v>70</v>
      </c>
      <c r="AU85" s="12">
        <f t="shared" si="27"/>
        <v>175</v>
      </c>
      <c r="AV85" s="9">
        <v>70</v>
      </c>
      <c r="AW85" s="1">
        <v>14</v>
      </c>
      <c r="AX85" s="1"/>
      <c r="AY85" s="1"/>
      <c r="AZ85" s="15"/>
      <c r="BA85" s="14">
        <f t="shared" si="28"/>
        <v>84</v>
      </c>
      <c r="BB85" s="9"/>
      <c r="BC85" s="1"/>
      <c r="BD85" s="1"/>
      <c r="BE85" s="1"/>
      <c r="BF85" s="15"/>
      <c r="BG85" s="16">
        <f t="shared" si="29"/>
        <v>0</v>
      </c>
      <c r="BH85" s="16">
        <f t="shared" si="30"/>
        <v>259</v>
      </c>
    </row>
    <row r="86" spans="1:119" ht="25.5" customHeight="1" x14ac:dyDescent="0.25">
      <c r="A86" s="4" t="s">
        <v>2442</v>
      </c>
      <c r="B86" s="1" t="s">
        <v>2164</v>
      </c>
      <c r="C86" s="1" t="s">
        <v>1806</v>
      </c>
      <c r="D86" s="2">
        <v>0.67</v>
      </c>
      <c r="E86" s="4" t="s">
        <v>194</v>
      </c>
      <c r="F86" s="1" t="s">
        <v>29</v>
      </c>
      <c r="G86" s="1" t="s">
        <v>27</v>
      </c>
      <c r="H86" s="1" t="s">
        <v>27</v>
      </c>
      <c r="I86" s="1" t="s">
        <v>27</v>
      </c>
      <c r="J86" s="4" t="s">
        <v>804</v>
      </c>
      <c r="K86" s="46" t="s">
        <v>2169</v>
      </c>
      <c r="L86" s="46" t="s">
        <v>2170</v>
      </c>
      <c r="M86" s="46" t="s">
        <v>2183</v>
      </c>
      <c r="N86" s="4" t="s">
        <v>2367</v>
      </c>
      <c r="O86" s="4" t="s">
        <v>33</v>
      </c>
      <c r="P86" s="4" t="s">
        <v>38</v>
      </c>
      <c r="Q86" s="4" t="s">
        <v>42</v>
      </c>
      <c r="R86" s="4" t="s">
        <v>117</v>
      </c>
      <c r="S86" s="4" t="s">
        <v>117</v>
      </c>
      <c r="T86" s="6" t="s">
        <v>2163</v>
      </c>
      <c r="U86" s="4" t="s">
        <v>151</v>
      </c>
      <c r="V86" s="19" t="s">
        <v>1820</v>
      </c>
      <c r="W86" s="4" t="s">
        <v>1966</v>
      </c>
      <c r="X86" s="4" t="s">
        <v>36</v>
      </c>
      <c r="Y86" s="1" t="s">
        <v>27</v>
      </c>
      <c r="Z86" s="1" t="s">
        <v>27</v>
      </c>
      <c r="AA86" s="1" t="s">
        <v>27</v>
      </c>
      <c r="AC86" s="2" t="str">
        <f t="shared" si="21"/>
        <v>100</v>
      </c>
      <c r="AD86" s="2">
        <f t="shared" si="22"/>
        <v>0.67</v>
      </c>
      <c r="AE86" s="2">
        <f t="shared" si="23"/>
        <v>0.67</v>
      </c>
      <c r="AF86" s="2" t="str">
        <f t="shared" si="18"/>
        <v>10</v>
      </c>
      <c r="AG86" s="1" t="str">
        <f t="shared" si="31"/>
        <v>30</v>
      </c>
      <c r="AH86" s="4">
        <v>30</v>
      </c>
      <c r="AI86" s="1">
        <f t="shared" si="24"/>
        <v>20.100000000000001</v>
      </c>
      <c r="AJ86" s="1">
        <f t="shared" si="25"/>
        <v>0</v>
      </c>
      <c r="AK86" s="7">
        <f t="shared" si="32"/>
        <v>20.100000000000001</v>
      </c>
      <c r="AL86" s="7">
        <v>0</v>
      </c>
      <c r="AM86" s="7">
        <f t="shared" si="26"/>
        <v>20.100000000000001</v>
      </c>
      <c r="AO86" s="8">
        <v>20</v>
      </c>
      <c r="AP86" s="17"/>
      <c r="AR86" s="4">
        <v>5</v>
      </c>
      <c r="AS86" s="4">
        <v>10</v>
      </c>
      <c r="AT86" s="20">
        <v>5</v>
      </c>
      <c r="AU86" s="12">
        <f t="shared" si="27"/>
        <v>20</v>
      </c>
      <c r="AV86" s="17"/>
      <c r="AZ86" s="20"/>
      <c r="BA86" s="14">
        <f t="shared" si="28"/>
        <v>0</v>
      </c>
      <c r="BB86" s="17"/>
      <c r="BF86" s="20"/>
      <c r="BG86" s="16">
        <f t="shared" si="29"/>
        <v>0</v>
      </c>
      <c r="BH86" s="16">
        <f t="shared" si="30"/>
        <v>20</v>
      </c>
    </row>
    <row r="87" spans="1:119" ht="25.5" customHeight="1" x14ac:dyDescent="0.25">
      <c r="A87" s="4" t="s">
        <v>2959</v>
      </c>
      <c r="B87" s="84" t="s">
        <v>2955</v>
      </c>
      <c r="C87" s="1" t="s">
        <v>1806</v>
      </c>
      <c r="D87" s="84">
        <v>1.1499999999999999</v>
      </c>
      <c r="E87" s="84" t="s">
        <v>194</v>
      </c>
      <c r="F87" s="5" t="s">
        <v>29</v>
      </c>
      <c r="G87" s="1" t="s">
        <v>27</v>
      </c>
      <c r="H87" s="1" t="s">
        <v>27</v>
      </c>
      <c r="I87" s="1" t="s">
        <v>27</v>
      </c>
      <c r="J87" s="4" t="s">
        <v>804</v>
      </c>
      <c r="K87" s="46" t="s">
        <v>2169</v>
      </c>
      <c r="L87" s="46" t="s">
        <v>2170</v>
      </c>
      <c r="M87" s="84" t="s">
        <v>30</v>
      </c>
      <c r="N87" s="84" t="s">
        <v>2956</v>
      </c>
      <c r="O87" s="3" t="s">
        <v>33</v>
      </c>
      <c r="P87" s="4" t="s">
        <v>38</v>
      </c>
      <c r="Q87" s="10" t="s">
        <v>205</v>
      </c>
      <c r="R87" s="4" t="s">
        <v>117</v>
      </c>
      <c r="S87" s="4" t="s">
        <v>1833</v>
      </c>
      <c r="T87" s="6" t="s">
        <v>2163</v>
      </c>
      <c r="U87" s="4" t="s">
        <v>129</v>
      </c>
      <c r="V87" s="4" t="s">
        <v>1820</v>
      </c>
      <c r="W87" s="4" t="s">
        <v>44</v>
      </c>
      <c r="X87" s="5" t="s">
        <v>36</v>
      </c>
      <c r="Y87" s="1" t="s">
        <v>27</v>
      </c>
      <c r="Z87" s="1" t="s">
        <v>27</v>
      </c>
      <c r="AA87" s="1" t="s">
        <v>27</v>
      </c>
      <c r="AC87" s="2" t="str">
        <f t="shared" si="21"/>
        <v>85</v>
      </c>
      <c r="AD87" s="2">
        <f t="shared" si="22"/>
        <v>1.1499999999999999</v>
      </c>
      <c r="AE87" s="2">
        <f t="shared" si="23"/>
        <v>0.97749999999999981</v>
      </c>
      <c r="AF87" s="2" t="str">
        <f t="shared" si="18"/>
        <v>20</v>
      </c>
      <c r="AG87" s="1" t="str">
        <f t="shared" si="31"/>
        <v>30</v>
      </c>
      <c r="AH87" s="4">
        <v>30</v>
      </c>
      <c r="AI87" s="1">
        <f t="shared" si="24"/>
        <v>29.324999999999996</v>
      </c>
      <c r="AJ87" s="1">
        <f t="shared" si="25"/>
        <v>0</v>
      </c>
      <c r="AK87" s="7">
        <f t="shared" si="32"/>
        <v>29.324999999999996</v>
      </c>
      <c r="AL87" s="1">
        <v>0</v>
      </c>
      <c r="AM87" s="1">
        <f t="shared" si="26"/>
        <v>29.324999999999996</v>
      </c>
      <c r="AO87" s="8">
        <v>29</v>
      </c>
      <c r="AP87" s="17"/>
      <c r="AR87" s="4">
        <v>10</v>
      </c>
      <c r="AS87" s="4">
        <v>19</v>
      </c>
      <c r="AT87" s="20"/>
      <c r="AU87" s="12">
        <f t="shared" si="27"/>
        <v>29</v>
      </c>
      <c r="AV87" s="17"/>
      <c r="AZ87" s="20"/>
      <c r="BA87" s="14">
        <f t="shared" si="28"/>
        <v>0</v>
      </c>
      <c r="BB87" s="17"/>
      <c r="BF87" s="20"/>
      <c r="BG87" s="16">
        <f t="shared" si="29"/>
        <v>0</v>
      </c>
      <c r="BH87" s="16">
        <f t="shared" si="30"/>
        <v>29</v>
      </c>
    </row>
    <row r="88" spans="1:119" ht="25.5" customHeight="1" x14ac:dyDescent="0.25">
      <c r="A88" s="1" t="s">
        <v>197</v>
      </c>
      <c r="B88" s="1" t="s">
        <v>198</v>
      </c>
      <c r="C88" s="1" t="s">
        <v>1806</v>
      </c>
      <c r="D88" s="2">
        <v>13.62</v>
      </c>
      <c r="E88" s="1" t="s">
        <v>194</v>
      </c>
      <c r="F88" s="1" t="s">
        <v>29</v>
      </c>
      <c r="G88" s="1" t="s">
        <v>27</v>
      </c>
      <c r="H88" s="1" t="s">
        <v>27</v>
      </c>
      <c r="I88" s="1" t="s">
        <v>27</v>
      </c>
      <c r="J88" s="4" t="s">
        <v>804</v>
      </c>
      <c r="K88" s="3">
        <v>90</v>
      </c>
      <c r="L88" s="3">
        <v>10</v>
      </c>
      <c r="M88" s="4" t="s">
        <v>1977</v>
      </c>
      <c r="N88" s="4" t="s">
        <v>199</v>
      </c>
      <c r="O88" s="3" t="s">
        <v>33</v>
      </c>
      <c r="P88" s="3" t="s">
        <v>38</v>
      </c>
      <c r="Q88" s="4" t="s">
        <v>200</v>
      </c>
      <c r="R88" s="4" t="s">
        <v>201</v>
      </c>
      <c r="S88" s="4" t="s">
        <v>2158</v>
      </c>
      <c r="T88" s="6" t="s">
        <v>2163</v>
      </c>
      <c r="U88" s="4" t="s">
        <v>151</v>
      </c>
      <c r="V88" s="4" t="s">
        <v>1820</v>
      </c>
      <c r="W88" s="56" t="s">
        <v>1907</v>
      </c>
      <c r="X88" s="4" t="s">
        <v>36</v>
      </c>
      <c r="Y88" s="1" t="s">
        <v>27</v>
      </c>
      <c r="Z88" s="1" t="s">
        <v>27</v>
      </c>
      <c r="AA88" s="1" t="s">
        <v>27</v>
      </c>
      <c r="AB88" s="1"/>
      <c r="AC88" s="2" t="str">
        <f t="shared" si="21"/>
        <v>65</v>
      </c>
      <c r="AD88" s="2">
        <f t="shared" si="22"/>
        <v>13.62</v>
      </c>
      <c r="AE88" s="2">
        <f t="shared" si="23"/>
        <v>8.8529999999999998</v>
      </c>
      <c r="AF88" s="2" t="str">
        <f t="shared" si="18"/>
        <v>70</v>
      </c>
      <c r="AG88" s="1" t="str">
        <f t="shared" si="31"/>
        <v>30</v>
      </c>
      <c r="AH88" s="1">
        <v>30</v>
      </c>
      <c r="AI88" s="1">
        <f t="shared" si="24"/>
        <v>239.03099999999998</v>
      </c>
      <c r="AJ88" s="1">
        <f t="shared" si="25"/>
        <v>26.558999999999997</v>
      </c>
      <c r="AK88" s="7">
        <f t="shared" si="32"/>
        <v>265.58999999999997</v>
      </c>
      <c r="AL88" s="7">
        <v>0</v>
      </c>
      <c r="AM88" s="7">
        <f t="shared" si="26"/>
        <v>265.58999999999997</v>
      </c>
      <c r="AN88" s="7"/>
      <c r="AO88" s="8">
        <v>266</v>
      </c>
      <c r="AP88" s="9"/>
      <c r="AQ88" s="1"/>
      <c r="AR88" s="1">
        <v>35</v>
      </c>
      <c r="AS88" s="1">
        <v>70</v>
      </c>
      <c r="AT88" s="15">
        <v>70</v>
      </c>
      <c r="AU88" s="12">
        <f t="shared" si="27"/>
        <v>175</v>
      </c>
      <c r="AV88" s="9">
        <v>70</v>
      </c>
      <c r="AW88" s="1">
        <v>21</v>
      </c>
      <c r="AX88" s="1"/>
      <c r="AY88" s="1"/>
      <c r="AZ88" s="15"/>
      <c r="BA88" s="14">
        <f t="shared" si="28"/>
        <v>91</v>
      </c>
      <c r="BB88" s="9"/>
      <c r="BC88" s="1"/>
      <c r="BD88" s="1"/>
      <c r="BE88" s="1"/>
      <c r="BF88" s="15"/>
      <c r="BG88" s="16">
        <f t="shared" si="29"/>
        <v>0</v>
      </c>
      <c r="BH88" s="16">
        <f t="shared" si="30"/>
        <v>266</v>
      </c>
    </row>
    <row r="89" spans="1:119" ht="25.5" customHeight="1" x14ac:dyDescent="0.25">
      <c r="A89" s="1" t="s">
        <v>202</v>
      </c>
      <c r="B89" s="1" t="s">
        <v>203</v>
      </c>
      <c r="C89" s="1" t="s">
        <v>1806</v>
      </c>
      <c r="D89" s="2">
        <v>2.63</v>
      </c>
      <c r="E89" s="1" t="s">
        <v>194</v>
      </c>
      <c r="F89" s="1" t="s">
        <v>29</v>
      </c>
      <c r="G89" s="1" t="s">
        <v>27</v>
      </c>
      <c r="H89" s="1" t="s">
        <v>27</v>
      </c>
      <c r="I89" s="1" t="s">
        <v>27</v>
      </c>
      <c r="J89" s="4" t="s">
        <v>804</v>
      </c>
      <c r="K89" s="4">
        <v>100</v>
      </c>
      <c r="L89" s="4">
        <v>0</v>
      </c>
      <c r="M89" s="4" t="s">
        <v>1978</v>
      </c>
      <c r="N89" s="4" t="s">
        <v>204</v>
      </c>
      <c r="O89" s="3" t="s">
        <v>2053</v>
      </c>
      <c r="P89" s="3" t="s">
        <v>38</v>
      </c>
      <c r="Q89" s="5" t="s">
        <v>205</v>
      </c>
      <c r="R89" s="4" t="s">
        <v>1836</v>
      </c>
      <c r="S89" s="19" t="s">
        <v>1835</v>
      </c>
      <c r="T89" s="6" t="s">
        <v>2163</v>
      </c>
      <c r="U89" s="4" t="s">
        <v>151</v>
      </c>
      <c r="V89" s="4" t="s">
        <v>1843</v>
      </c>
      <c r="W89" s="4" t="s">
        <v>1889</v>
      </c>
      <c r="X89" s="4" t="s">
        <v>36</v>
      </c>
      <c r="Y89" s="1" t="s">
        <v>27</v>
      </c>
      <c r="Z89" s="1" t="s">
        <v>27</v>
      </c>
      <c r="AA89" s="1" t="s">
        <v>27</v>
      </c>
      <c r="AB89" s="1"/>
      <c r="AC89" s="2" t="str">
        <f t="shared" si="21"/>
        <v>85</v>
      </c>
      <c r="AD89" s="2">
        <f t="shared" si="22"/>
        <v>2.63</v>
      </c>
      <c r="AE89" s="2">
        <f t="shared" si="23"/>
        <v>2.2355</v>
      </c>
      <c r="AF89" s="2" t="str">
        <f t="shared" si="18"/>
        <v>30</v>
      </c>
      <c r="AG89" s="1" t="str">
        <f t="shared" si="31"/>
        <v>30</v>
      </c>
      <c r="AH89" s="1">
        <v>30</v>
      </c>
      <c r="AI89" s="1">
        <f t="shared" si="24"/>
        <v>67.064999999999998</v>
      </c>
      <c r="AJ89" s="1">
        <f t="shared" si="25"/>
        <v>0</v>
      </c>
      <c r="AK89" s="7">
        <f t="shared" si="32"/>
        <v>67.064999999999998</v>
      </c>
      <c r="AL89" s="7">
        <v>0</v>
      </c>
      <c r="AM89" s="7">
        <f t="shared" si="26"/>
        <v>67.064999999999998</v>
      </c>
      <c r="AN89" s="7"/>
      <c r="AO89" s="8">
        <v>67</v>
      </c>
      <c r="AP89" s="9"/>
      <c r="AQ89" s="1"/>
      <c r="AR89" s="4">
        <v>15</v>
      </c>
      <c r="AS89" s="4">
        <v>30</v>
      </c>
      <c r="AT89" s="15">
        <v>22</v>
      </c>
      <c r="AU89" s="12">
        <f t="shared" si="27"/>
        <v>67</v>
      </c>
      <c r="AV89" s="9"/>
      <c r="AW89" s="10"/>
      <c r="AX89" s="10"/>
      <c r="AY89" s="10"/>
      <c r="AZ89" s="11"/>
      <c r="BA89" s="14">
        <f t="shared" si="28"/>
        <v>0</v>
      </c>
      <c r="BB89" s="9"/>
      <c r="BC89" s="1"/>
      <c r="BD89" s="1"/>
      <c r="BE89" s="1"/>
      <c r="BF89" s="15"/>
      <c r="BG89" s="16">
        <f t="shared" si="29"/>
        <v>0</v>
      </c>
      <c r="BH89" s="16">
        <f t="shared" si="30"/>
        <v>67</v>
      </c>
    </row>
    <row r="90" spans="1:119" ht="25.5" customHeight="1" x14ac:dyDescent="0.25">
      <c r="A90" s="1" t="s">
        <v>2944</v>
      </c>
      <c r="B90" s="4" t="s">
        <v>2945</v>
      </c>
      <c r="C90" s="1" t="s">
        <v>1806</v>
      </c>
      <c r="D90" s="84">
        <v>6.12</v>
      </c>
      <c r="E90" s="4" t="s">
        <v>194</v>
      </c>
      <c r="F90" s="4" t="s">
        <v>29</v>
      </c>
      <c r="G90" s="1" t="s">
        <v>27</v>
      </c>
      <c r="H90" s="1" t="s">
        <v>27</v>
      </c>
      <c r="I90" s="1" t="s">
        <v>27</v>
      </c>
      <c r="J90" s="4" t="s">
        <v>804</v>
      </c>
      <c r="K90" s="4">
        <v>100</v>
      </c>
      <c r="L90" s="4">
        <v>0</v>
      </c>
      <c r="M90" s="5" t="s">
        <v>898</v>
      </c>
      <c r="N90" s="4" t="s">
        <v>2946</v>
      </c>
      <c r="O90" s="3" t="s">
        <v>2413</v>
      </c>
      <c r="P90" s="4" t="s">
        <v>38</v>
      </c>
      <c r="Q90" s="4" t="s">
        <v>2328</v>
      </c>
      <c r="R90" s="4" t="s">
        <v>117</v>
      </c>
      <c r="S90" s="4" t="s">
        <v>1833</v>
      </c>
      <c r="T90" s="6" t="s">
        <v>2163</v>
      </c>
      <c r="U90" s="3" t="s">
        <v>1725</v>
      </c>
      <c r="V90" s="3" t="s">
        <v>1820</v>
      </c>
      <c r="W90" s="4" t="s">
        <v>44</v>
      </c>
      <c r="X90" s="3" t="s">
        <v>36</v>
      </c>
      <c r="Y90" s="1" t="s">
        <v>27</v>
      </c>
      <c r="Z90" s="1" t="s">
        <v>27</v>
      </c>
      <c r="AA90" s="1" t="s">
        <v>27</v>
      </c>
      <c r="AC90" s="2" t="str">
        <f t="shared" si="21"/>
        <v>80</v>
      </c>
      <c r="AD90" s="2">
        <f t="shared" si="22"/>
        <v>6.12</v>
      </c>
      <c r="AE90" s="2">
        <f t="shared" si="23"/>
        <v>4.8959999999999999</v>
      </c>
      <c r="AF90" s="2" t="str">
        <f t="shared" si="18"/>
        <v>40</v>
      </c>
      <c r="AG90" s="1" t="str">
        <f t="shared" si="31"/>
        <v>30</v>
      </c>
      <c r="AH90" s="4">
        <v>30</v>
      </c>
      <c r="AI90" s="1">
        <f t="shared" si="24"/>
        <v>146.88</v>
      </c>
      <c r="AJ90" s="1">
        <f t="shared" si="25"/>
        <v>0</v>
      </c>
      <c r="AK90" s="7">
        <f t="shared" si="32"/>
        <v>146.88</v>
      </c>
      <c r="AL90" s="1">
        <v>0</v>
      </c>
      <c r="AM90" s="1">
        <f t="shared" si="26"/>
        <v>146.88</v>
      </c>
      <c r="AO90" s="8">
        <v>147</v>
      </c>
      <c r="AP90" s="17"/>
      <c r="AR90" s="4">
        <v>20</v>
      </c>
      <c r="AS90" s="4">
        <v>40</v>
      </c>
      <c r="AT90" s="20">
        <v>40</v>
      </c>
      <c r="AU90" s="12">
        <f t="shared" si="27"/>
        <v>100</v>
      </c>
      <c r="AV90" s="17">
        <v>40</v>
      </c>
      <c r="AW90" s="4">
        <v>7</v>
      </c>
      <c r="AZ90" s="20"/>
      <c r="BA90" s="14">
        <f t="shared" si="28"/>
        <v>47</v>
      </c>
      <c r="BB90" s="17"/>
      <c r="BF90" s="20"/>
      <c r="BG90" s="16">
        <f t="shared" si="29"/>
        <v>0</v>
      </c>
      <c r="BH90" s="16">
        <f t="shared" si="30"/>
        <v>147</v>
      </c>
    </row>
    <row r="91" spans="1:119" ht="25.5" customHeight="1" x14ac:dyDescent="0.25">
      <c r="A91" s="1" t="s">
        <v>206</v>
      </c>
      <c r="B91" s="1" t="s">
        <v>207</v>
      </c>
      <c r="C91" s="1" t="s">
        <v>1806</v>
      </c>
      <c r="D91" s="2">
        <v>20.75</v>
      </c>
      <c r="E91" s="1" t="s">
        <v>194</v>
      </c>
      <c r="F91" s="1" t="s">
        <v>29</v>
      </c>
      <c r="G91" s="1" t="s">
        <v>27</v>
      </c>
      <c r="H91" s="1" t="s">
        <v>27</v>
      </c>
      <c r="I91" s="1" t="s">
        <v>27</v>
      </c>
      <c r="J91" s="4" t="s">
        <v>804</v>
      </c>
      <c r="K91" s="4">
        <v>100</v>
      </c>
      <c r="L91" s="4">
        <v>0</v>
      </c>
      <c r="M91" s="4" t="s">
        <v>30</v>
      </c>
      <c r="N91" s="4" t="s">
        <v>208</v>
      </c>
      <c r="O91" s="3" t="s">
        <v>33</v>
      </c>
      <c r="P91" s="3" t="s">
        <v>38</v>
      </c>
      <c r="Q91" s="4" t="s">
        <v>209</v>
      </c>
      <c r="R91" s="4" t="s">
        <v>1836</v>
      </c>
      <c r="S91" s="19" t="s">
        <v>1835</v>
      </c>
      <c r="T91" s="6" t="s">
        <v>2163</v>
      </c>
      <c r="U91" s="4" t="s">
        <v>1875</v>
      </c>
      <c r="V91" s="4" t="s">
        <v>1820</v>
      </c>
      <c r="W91" s="3" t="s">
        <v>1889</v>
      </c>
      <c r="X91" s="4" t="s">
        <v>36</v>
      </c>
      <c r="Y91" s="1" t="s">
        <v>27</v>
      </c>
      <c r="Z91" s="1" t="s">
        <v>27</v>
      </c>
      <c r="AA91" s="1" t="s">
        <v>27</v>
      </c>
      <c r="AB91" s="1"/>
      <c r="AC91" s="2" t="str">
        <f t="shared" si="21"/>
        <v>65</v>
      </c>
      <c r="AD91" s="2">
        <f t="shared" si="22"/>
        <v>20.75</v>
      </c>
      <c r="AE91" s="2">
        <f t="shared" si="23"/>
        <v>13.487500000000001</v>
      </c>
      <c r="AF91" s="2" t="str">
        <f t="shared" si="18"/>
        <v>70</v>
      </c>
      <c r="AG91" s="1" t="str">
        <f t="shared" si="31"/>
        <v>30</v>
      </c>
      <c r="AH91" s="1">
        <v>30</v>
      </c>
      <c r="AI91" s="1">
        <f t="shared" si="24"/>
        <v>404.625</v>
      </c>
      <c r="AJ91" s="1">
        <f t="shared" si="25"/>
        <v>0</v>
      </c>
      <c r="AK91" s="7">
        <f t="shared" si="32"/>
        <v>404.625</v>
      </c>
      <c r="AL91" s="7">
        <v>0</v>
      </c>
      <c r="AM91" s="7">
        <f t="shared" si="26"/>
        <v>404.625</v>
      </c>
      <c r="AN91" s="7"/>
      <c r="AO91" s="8">
        <v>405</v>
      </c>
      <c r="AP91" s="9"/>
      <c r="AQ91" s="1"/>
      <c r="AR91" s="1">
        <v>35</v>
      </c>
      <c r="AS91" s="1">
        <v>70</v>
      </c>
      <c r="AT91" s="15">
        <v>70</v>
      </c>
      <c r="AU91" s="12">
        <f t="shared" si="27"/>
        <v>175</v>
      </c>
      <c r="AV91" s="9">
        <v>70</v>
      </c>
      <c r="AW91" s="1">
        <v>70</v>
      </c>
      <c r="AX91" s="1">
        <v>70</v>
      </c>
      <c r="AY91" s="1">
        <v>20</v>
      </c>
      <c r="AZ91" s="15"/>
      <c r="BA91" s="14">
        <f t="shared" si="28"/>
        <v>230</v>
      </c>
      <c r="BB91" s="9"/>
      <c r="BC91" s="1"/>
      <c r="BD91" s="1"/>
      <c r="BE91" s="1"/>
      <c r="BF91" s="15"/>
      <c r="BG91" s="16">
        <f t="shared" si="29"/>
        <v>0</v>
      </c>
      <c r="BH91" s="16">
        <f t="shared" si="30"/>
        <v>405</v>
      </c>
    </row>
    <row r="92" spans="1:119" ht="25.5" customHeight="1" x14ac:dyDescent="0.25">
      <c r="A92" s="4" t="s">
        <v>863</v>
      </c>
      <c r="B92" s="18" t="s">
        <v>864</v>
      </c>
      <c r="C92" s="5" t="s">
        <v>1816</v>
      </c>
      <c r="D92" s="53">
        <v>0.05</v>
      </c>
      <c r="E92" s="18" t="s">
        <v>247</v>
      </c>
      <c r="F92" s="18" t="s">
        <v>29</v>
      </c>
      <c r="G92" s="21" t="s">
        <v>865</v>
      </c>
      <c r="H92" s="1" t="s">
        <v>1823</v>
      </c>
      <c r="I92" s="1" t="s">
        <v>27</v>
      </c>
      <c r="J92" s="4" t="s">
        <v>2970</v>
      </c>
      <c r="K92" s="22">
        <v>0</v>
      </c>
      <c r="L92" s="4">
        <v>100</v>
      </c>
      <c r="M92" s="4" t="s">
        <v>866</v>
      </c>
      <c r="N92" s="23" t="s">
        <v>28</v>
      </c>
      <c r="O92" s="3" t="s">
        <v>33</v>
      </c>
      <c r="P92" s="4" t="s">
        <v>38</v>
      </c>
      <c r="Q92" s="10" t="s">
        <v>42</v>
      </c>
      <c r="R92" s="5"/>
      <c r="S92" s="5"/>
      <c r="T92" s="5"/>
      <c r="U92" s="5"/>
      <c r="V92" s="5"/>
      <c r="W92" s="5"/>
      <c r="X92" s="5" t="s">
        <v>36</v>
      </c>
      <c r="Y92" s="41">
        <v>43350</v>
      </c>
      <c r="Z92" s="4" t="s">
        <v>32</v>
      </c>
      <c r="AA92" s="41">
        <v>44446</v>
      </c>
      <c r="AB92" s="41"/>
      <c r="AC92" s="2" t="str">
        <f t="shared" si="21"/>
        <v>100</v>
      </c>
      <c r="AD92" s="2">
        <f t="shared" si="22"/>
        <v>0.05</v>
      </c>
      <c r="AE92" s="2">
        <f t="shared" si="23"/>
        <v>0.05</v>
      </c>
      <c r="AF92" s="1" t="str">
        <f t="shared" si="18"/>
        <v>5</v>
      </c>
      <c r="AG92" s="1">
        <v>12</v>
      </c>
      <c r="AH92" s="1" t="s">
        <v>27</v>
      </c>
      <c r="AI92" s="1">
        <f t="shared" si="24"/>
        <v>0</v>
      </c>
      <c r="AJ92" s="1">
        <f t="shared" si="25"/>
        <v>1</v>
      </c>
      <c r="AK92" s="64">
        <v>1</v>
      </c>
      <c r="AL92" s="1">
        <v>0</v>
      </c>
      <c r="AM92" s="1">
        <f t="shared" si="26"/>
        <v>1</v>
      </c>
      <c r="AN92" s="1"/>
      <c r="AO92" s="47">
        <v>1</v>
      </c>
      <c r="AP92" s="27"/>
      <c r="AQ92" s="28">
        <v>1</v>
      </c>
      <c r="AR92" s="25"/>
      <c r="AT92" s="20"/>
      <c r="AU92" s="12">
        <f t="shared" si="27"/>
        <v>1</v>
      </c>
      <c r="AV92" s="30"/>
      <c r="AW92" s="28"/>
      <c r="AX92" s="28"/>
      <c r="AY92" s="1"/>
      <c r="AZ92" s="15"/>
      <c r="BA92" s="14">
        <f t="shared" si="28"/>
        <v>0</v>
      </c>
      <c r="BB92" s="30"/>
      <c r="BC92" s="28"/>
      <c r="BD92" s="28"/>
      <c r="BE92" s="28"/>
      <c r="BF92" s="39"/>
      <c r="BG92" s="16">
        <f t="shared" si="29"/>
        <v>0</v>
      </c>
      <c r="BH92" s="16">
        <f t="shared" si="30"/>
        <v>1</v>
      </c>
    </row>
    <row r="93" spans="1:119" ht="25.5" customHeight="1" x14ac:dyDescent="0.25">
      <c r="A93" s="4" t="s">
        <v>867</v>
      </c>
      <c r="B93" s="18" t="s">
        <v>868</v>
      </c>
      <c r="C93" s="5" t="s">
        <v>1816</v>
      </c>
      <c r="D93" s="53">
        <v>0.13</v>
      </c>
      <c r="E93" s="18" t="s">
        <v>247</v>
      </c>
      <c r="F93" s="18" t="s">
        <v>29</v>
      </c>
      <c r="G93" s="21" t="s">
        <v>869</v>
      </c>
      <c r="H93" s="1" t="s">
        <v>1823</v>
      </c>
      <c r="I93" s="1" t="s">
        <v>27</v>
      </c>
      <c r="J93" s="18" t="s">
        <v>804</v>
      </c>
      <c r="K93" s="22">
        <v>100</v>
      </c>
      <c r="L93" s="18">
        <v>0</v>
      </c>
      <c r="M93" s="4" t="s">
        <v>801</v>
      </c>
      <c r="N93" s="23" t="s">
        <v>870</v>
      </c>
      <c r="O93" s="3" t="s">
        <v>33</v>
      </c>
      <c r="P93" s="4" t="s">
        <v>38</v>
      </c>
      <c r="Q93" s="18" t="s">
        <v>2303</v>
      </c>
      <c r="R93" s="5"/>
      <c r="S93" s="5"/>
      <c r="T93" s="5"/>
      <c r="U93" s="5"/>
      <c r="V93" s="5"/>
      <c r="W93" s="5"/>
      <c r="X93" s="5" t="s">
        <v>36</v>
      </c>
      <c r="Y93" s="24">
        <v>42788</v>
      </c>
      <c r="Z93" s="4" t="s">
        <v>38</v>
      </c>
      <c r="AA93" s="24" t="s">
        <v>27</v>
      </c>
      <c r="AB93" s="24"/>
      <c r="AC93" s="2" t="str">
        <f t="shared" si="21"/>
        <v>100</v>
      </c>
      <c r="AD93" s="2">
        <f t="shared" si="22"/>
        <v>0.13</v>
      </c>
      <c r="AE93" s="2">
        <f t="shared" si="23"/>
        <v>0.13</v>
      </c>
      <c r="AF93" s="1" t="str">
        <f t="shared" si="18"/>
        <v>5</v>
      </c>
      <c r="AG93" s="1" t="s">
        <v>829</v>
      </c>
      <c r="AH93" s="1" t="s">
        <v>27</v>
      </c>
      <c r="AI93" s="1">
        <f t="shared" si="24"/>
        <v>2</v>
      </c>
      <c r="AJ93" s="1">
        <f t="shared" si="25"/>
        <v>0</v>
      </c>
      <c r="AK93" s="25">
        <v>2</v>
      </c>
      <c r="AL93" s="1">
        <v>0</v>
      </c>
      <c r="AM93" s="1">
        <f t="shared" si="26"/>
        <v>2</v>
      </c>
      <c r="AN93" s="1"/>
      <c r="AO93" s="26">
        <v>1</v>
      </c>
      <c r="AP93" s="27">
        <v>1</v>
      </c>
      <c r="AQ93" s="25"/>
      <c r="AR93" s="28"/>
      <c r="AS93" s="25"/>
      <c r="AT93" s="20"/>
      <c r="AU93" s="12">
        <f t="shared" si="27"/>
        <v>1</v>
      </c>
      <c r="AV93" s="30"/>
      <c r="AW93" s="28"/>
      <c r="AX93" s="28"/>
      <c r="AY93" s="1"/>
      <c r="AZ93" s="15"/>
      <c r="BA93" s="14">
        <f t="shared" si="28"/>
        <v>0</v>
      </c>
      <c r="BB93" s="30"/>
      <c r="BC93" s="28"/>
      <c r="BD93" s="28"/>
      <c r="BE93" s="28"/>
      <c r="BF93" s="39"/>
      <c r="BG93" s="16">
        <f t="shared" si="29"/>
        <v>0</v>
      </c>
      <c r="BH93" s="16">
        <f t="shared" si="30"/>
        <v>1</v>
      </c>
    </row>
    <row r="94" spans="1:119" ht="25.5" customHeight="1" x14ac:dyDescent="0.25">
      <c r="A94" s="4" t="s">
        <v>871</v>
      </c>
      <c r="B94" s="18" t="s">
        <v>872</v>
      </c>
      <c r="C94" s="5" t="s">
        <v>1816</v>
      </c>
      <c r="D94" s="53">
        <v>0.1</v>
      </c>
      <c r="E94" s="18" t="s">
        <v>247</v>
      </c>
      <c r="F94" s="18" t="s">
        <v>29</v>
      </c>
      <c r="G94" s="21" t="s">
        <v>873</v>
      </c>
      <c r="H94" s="1" t="s">
        <v>1823</v>
      </c>
      <c r="I94" s="1" t="s">
        <v>27</v>
      </c>
      <c r="J94" s="18" t="s">
        <v>804</v>
      </c>
      <c r="K94" s="22">
        <v>100</v>
      </c>
      <c r="L94" s="18">
        <v>0</v>
      </c>
      <c r="M94" s="4" t="s">
        <v>172</v>
      </c>
      <c r="N94" s="23" t="s">
        <v>874</v>
      </c>
      <c r="O94" s="3" t="s">
        <v>33</v>
      </c>
      <c r="P94" s="4" t="s">
        <v>38</v>
      </c>
      <c r="Q94" s="10" t="s">
        <v>42</v>
      </c>
      <c r="R94" s="5"/>
      <c r="S94" s="5"/>
      <c r="T94" s="5"/>
      <c r="U94" s="5"/>
      <c r="V94" s="5"/>
      <c r="W94" s="5"/>
      <c r="X94" s="5" t="s">
        <v>36</v>
      </c>
      <c r="Y94" s="24">
        <v>42878</v>
      </c>
      <c r="Z94" s="4" t="s">
        <v>32</v>
      </c>
      <c r="AA94" s="41">
        <v>44287</v>
      </c>
      <c r="AB94" s="41" t="s">
        <v>38</v>
      </c>
      <c r="AC94" s="2" t="str">
        <f t="shared" si="21"/>
        <v>100</v>
      </c>
      <c r="AD94" s="2">
        <f t="shared" si="22"/>
        <v>0.1</v>
      </c>
      <c r="AE94" s="2">
        <f t="shared" si="23"/>
        <v>0.1</v>
      </c>
      <c r="AF94" s="1" t="str">
        <f t="shared" si="18"/>
        <v>5</v>
      </c>
      <c r="AG94" s="1">
        <v>12</v>
      </c>
      <c r="AH94" s="1" t="s">
        <v>27</v>
      </c>
      <c r="AI94" s="1">
        <f t="shared" si="24"/>
        <v>1</v>
      </c>
      <c r="AJ94" s="1">
        <f t="shared" si="25"/>
        <v>0</v>
      </c>
      <c r="AK94" s="64">
        <v>1</v>
      </c>
      <c r="AL94" s="1">
        <v>0</v>
      </c>
      <c r="AM94" s="1">
        <f t="shared" si="26"/>
        <v>1</v>
      </c>
      <c r="AN94" s="1"/>
      <c r="AO94" s="47">
        <v>1</v>
      </c>
      <c r="AP94" s="27"/>
      <c r="AQ94" s="28">
        <v>1</v>
      </c>
      <c r="AR94" s="25"/>
      <c r="AT94" s="20"/>
      <c r="AU94" s="12">
        <f t="shared" si="27"/>
        <v>1</v>
      </c>
      <c r="AV94" s="30"/>
      <c r="AW94" s="28"/>
      <c r="AX94" s="28"/>
      <c r="AY94" s="1"/>
      <c r="AZ94" s="15"/>
      <c r="BA94" s="14">
        <f t="shared" si="28"/>
        <v>0</v>
      </c>
      <c r="BB94" s="30"/>
      <c r="BC94" s="28"/>
      <c r="BD94" s="28"/>
      <c r="BE94" s="28"/>
      <c r="BF94" s="39"/>
      <c r="BG94" s="16">
        <f t="shared" si="29"/>
        <v>0</v>
      </c>
      <c r="BH94" s="16">
        <f t="shared" si="30"/>
        <v>1</v>
      </c>
    </row>
    <row r="95" spans="1:119" ht="25.5" customHeight="1" x14ac:dyDescent="0.25">
      <c r="A95" s="4" t="s">
        <v>875</v>
      </c>
      <c r="B95" s="18" t="s">
        <v>876</v>
      </c>
      <c r="C95" s="5" t="s">
        <v>1816</v>
      </c>
      <c r="D95" s="53">
        <v>0.04</v>
      </c>
      <c r="E95" s="18" t="s">
        <v>247</v>
      </c>
      <c r="F95" s="18" t="s">
        <v>29</v>
      </c>
      <c r="G95" s="21" t="s">
        <v>877</v>
      </c>
      <c r="H95" s="1" t="s">
        <v>1823</v>
      </c>
      <c r="I95" s="1" t="s">
        <v>27</v>
      </c>
      <c r="J95" s="21" t="s">
        <v>2970</v>
      </c>
      <c r="K95" s="22">
        <v>0</v>
      </c>
      <c r="L95" s="18">
        <v>100</v>
      </c>
      <c r="M95" s="4" t="s">
        <v>878</v>
      </c>
      <c r="N95" s="23" t="s">
        <v>28</v>
      </c>
      <c r="O95" s="3" t="s">
        <v>33</v>
      </c>
      <c r="P95" s="4" t="s">
        <v>38</v>
      </c>
      <c r="Q95" s="10" t="s">
        <v>42</v>
      </c>
      <c r="R95" s="5"/>
      <c r="S95" s="5"/>
      <c r="T95" s="5"/>
      <c r="U95" s="5"/>
      <c r="V95" s="5"/>
      <c r="W95" s="5"/>
      <c r="X95" s="5" t="s">
        <v>36</v>
      </c>
      <c r="Y95" s="41">
        <v>42965</v>
      </c>
      <c r="Z95" s="4" t="s">
        <v>32</v>
      </c>
      <c r="AA95" s="41">
        <v>44287</v>
      </c>
      <c r="AB95" s="41" t="s">
        <v>38</v>
      </c>
      <c r="AC95" s="2" t="str">
        <f t="shared" si="21"/>
        <v>100</v>
      </c>
      <c r="AD95" s="2">
        <f t="shared" si="22"/>
        <v>0.04</v>
      </c>
      <c r="AE95" s="2">
        <f t="shared" si="23"/>
        <v>0.04</v>
      </c>
      <c r="AF95" s="1" t="str">
        <f t="shared" si="18"/>
        <v>5</v>
      </c>
      <c r="AG95" s="1">
        <v>12</v>
      </c>
      <c r="AH95" s="1" t="s">
        <v>27</v>
      </c>
      <c r="AI95" s="1">
        <f t="shared" si="24"/>
        <v>0</v>
      </c>
      <c r="AJ95" s="1">
        <f t="shared" si="25"/>
        <v>2</v>
      </c>
      <c r="AK95" s="25">
        <v>2</v>
      </c>
      <c r="AL95" s="1">
        <v>0</v>
      </c>
      <c r="AM95" s="1">
        <f t="shared" si="26"/>
        <v>2</v>
      </c>
      <c r="AN95" s="1"/>
      <c r="AO95" s="47">
        <v>2</v>
      </c>
      <c r="AP95" s="27"/>
      <c r="AQ95" s="28">
        <v>2</v>
      </c>
      <c r="AR95" s="25"/>
      <c r="AT95" s="20"/>
      <c r="AU95" s="12">
        <f t="shared" si="27"/>
        <v>2</v>
      </c>
      <c r="AV95" s="30"/>
      <c r="AW95" s="28"/>
      <c r="AX95" s="28"/>
      <c r="AY95" s="1"/>
      <c r="AZ95" s="15"/>
      <c r="BA95" s="14">
        <f t="shared" si="28"/>
        <v>0</v>
      </c>
      <c r="BB95" s="30"/>
      <c r="BC95" s="28"/>
      <c r="BD95" s="28"/>
      <c r="BE95" s="28"/>
      <c r="BF95" s="39"/>
      <c r="BG95" s="16">
        <f t="shared" si="29"/>
        <v>0</v>
      </c>
      <c r="BH95" s="16">
        <f t="shared" si="30"/>
        <v>2</v>
      </c>
    </row>
    <row r="96" spans="1:119" ht="25.5" customHeight="1" x14ac:dyDescent="0.25">
      <c r="A96" s="4" t="s">
        <v>879</v>
      </c>
      <c r="B96" s="4" t="s">
        <v>880</v>
      </c>
      <c r="C96" s="5" t="s">
        <v>1816</v>
      </c>
      <c r="D96" s="4">
        <v>0.23</v>
      </c>
      <c r="E96" s="4" t="s">
        <v>247</v>
      </c>
      <c r="F96" s="4" t="s">
        <v>29</v>
      </c>
      <c r="G96" s="4" t="s">
        <v>881</v>
      </c>
      <c r="H96" s="1" t="s">
        <v>1824</v>
      </c>
      <c r="I96" s="1" t="s">
        <v>27</v>
      </c>
      <c r="J96" s="18" t="s">
        <v>804</v>
      </c>
      <c r="K96" s="4">
        <v>100</v>
      </c>
      <c r="L96" s="4">
        <v>0</v>
      </c>
      <c r="M96" s="4" t="s">
        <v>419</v>
      </c>
      <c r="N96" s="4" t="s">
        <v>28</v>
      </c>
      <c r="O96" s="3" t="s">
        <v>33</v>
      </c>
      <c r="P96" s="4" t="s">
        <v>38</v>
      </c>
      <c r="Q96" s="10" t="s">
        <v>42</v>
      </c>
      <c r="R96" s="5"/>
      <c r="S96" s="5"/>
      <c r="T96" s="5"/>
      <c r="U96" s="5"/>
      <c r="V96" s="5"/>
      <c r="W96" s="5"/>
      <c r="X96" s="5" t="s">
        <v>36</v>
      </c>
      <c r="Y96" s="24">
        <v>43686</v>
      </c>
      <c r="Z96" s="4" t="s">
        <v>32</v>
      </c>
      <c r="AA96" s="24">
        <v>44782</v>
      </c>
      <c r="AB96" s="24"/>
      <c r="AC96" s="2" t="str">
        <f t="shared" si="21"/>
        <v>100</v>
      </c>
      <c r="AD96" s="2">
        <f t="shared" si="22"/>
        <v>0.23</v>
      </c>
      <c r="AE96" s="2">
        <f t="shared" si="23"/>
        <v>0.23</v>
      </c>
      <c r="AF96" s="2" t="str">
        <f t="shared" si="18"/>
        <v>5</v>
      </c>
      <c r="AG96" s="1">
        <v>18</v>
      </c>
      <c r="AH96" s="1" t="s">
        <v>27</v>
      </c>
      <c r="AI96" s="1">
        <f t="shared" si="24"/>
        <v>7</v>
      </c>
      <c r="AJ96" s="1">
        <f t="shared" si="25"/>
        <v>0</v>
      </c>
      <c r="AK96" s="25">
        <v>7</v>
      </c>
      <c r="AL96" s="1">
        <v>0</v>
      </c>
      <c r="AM96" s="1">
        <f t="shared" si="26"/>
        <v>7</v>
      </c>
      <c r="AN96" s="1"/>
      <c r="AO96" s="47">
        <v>7</v>
      </c>
      <c r="AP96" s="17"/>
      <c r="AQ96" s="25">
        <v>3</v>
      </c>
      <c r="AR96" s="4">
        <v>4</v>
      </c>
      <c r="AT96" s="20"/>
      <c r="AU96" s="12">
        <f t="shared" si="27"/>
        <v>7</v>
      </c>
      <c r="AV96" s="30"/>
      <c r="AW96" s="28"/>
      <c r="AX96" s="1"/>
      <c r="AY96" s="1"/>
      <c r="AZ96" s="15"/>
      <c r="BA96" s="14">
        <f t="shared" si="28"/>
        <v>0</v>
      </c>
      <c r="BB96" s="9"/>
      <c r="BC96" s="1"/>
      <c r="BD96" s="1"/>
      <c r="BE96" s="1"/>
      <c r="BF96" s="15"/>
      <c r="BG96" s="16">
        <f t="shared" si="29"/>
        <v>0</v>
      </c>
      <c r="BH96" s="16">
        <f t="shared" si="30"/>
        <v>7</v>
      </c>
    </row>
    <row r="97" spans="1:60" ht="25.5" customHeight="1" x14ac:dyDescent="0.25">
      <c r="A97" s="5" t="s">
        <v>882</v>
      </c>
      <c r="B97" s="5" t="s">
        <v>883</v>
      </c>
      <c r="C97" s="5" t="s">
        <v>1816</v>
      </c>
      <c r="D97" s="5">
        <v>0.41</v>
      </c>
      <c r="E97" s="5" t="s">
        <v>247</v>
      </c>
      <c r="F97" s="5" t="s">
        <v>29</v>
      </c>
      <c r="G97" s="5" t="s">
        <v>884</v>
      </c>
      <c r="H97" s="1" t="s">
        <v>1823</v>
      </c>
      <c r="I97" s="1" t="s">
        <v>27</v>
      </c>
      <c r="J97" s="18" t="s">
        <v>804</v>
      </c>
      <c r="K97" s="5">
        <v>80</v>
      </c>
      <c r="L97" s="5">
        <v>20</v>
      </c>
      <c r="M97" s="5" t="s">
        <v>885</v>
      </c>
      <c r="N97" s="5" t="s">
        <v>885</v>
      </c>
      <c r="O97" s="3" t="s">
        <v>33</v>
      </c>
      <c r="P97" s="4" t="s">
        <v>38</v>
      </c>
      <c r="Q97" s="18" t="s">
        <v>2303</v>
      </c>
      <c r="R97" s="5"/>
      <c r="S97" s="5"/>
      <c r="T97" s="5"/>
      <c r="U97" s="5"/>
      <c r="V97" s="5"/>
      <c r="W97" s="5"/>
      <c r="X97" s="5" t="s">
        <v>36</v>
      </c>
      <c r="Y97" s="35">
        <v>43565</v>
      </c>
      <c r="Z97" s="5" t="s">
        <v>32</v>
      </c>
      <c r="AA97" s="35">
        <v>44661</v>
      </c>
      <c r="AB97" s="35"/>
      <c r="AC97" s="2" t="str">
        <f t="shared" si="21"/>
        <v>100</v>
      </c>
      <c r="AD97" s="2">
        <f t="shared" si="22"/>
        <v>0.41</v>
      </c>
      <c r="AE97" s="2">
        <f t="shared" si="23"/>
        <v>0.41</v>
      </c>
      <c r="AF97" s="1" t="str">
        <f t="shared" si="18"/>
        <v>5</v>
      </c>
      <c r="AG97" s="1">
        <v>12</v>
      </c>
      <c r="AH97" s="36" t="s">
        <v>27</v>
      </c>
      <c r="AI97" s="1">
        <f t="shared" si="24"/>
        <v>5.6</v>
      </c>
      <c r="AJ97" s="1">
        <f t="shared" si="25"/>
        <v>1.4</v>
      </c>
      <c r="AK97" s="36">
        <v>7</v>
      </c>
      <c r="AL97" s="1">
        <v>3</v>
      </c>
      <c r="AM97" s="1">
        <f t="shared" si="26"/>
        <v>4</v>
      </c>
      <c r="AN97" s="1"/>
      <c r="AO97" s="47">
        <v>7</v>
      </c>
      <c r="AP97" s="38"/>
      <c r="AQ97" s="4">
        <v>5</v>
      </c>
      <c r="AR97" s="4">
        <v>2</v>
      </c>
      <c r="AT97" s="48"/>
      <c r="AU97" s="12">
        <f t="shared" si="27"/>
        <v>4</v>
      </c>
      <c r="AV97" s="30"/>
      <c r="AW97" s="28"/>
      <c r="AX97" s="36"/>
      <c r="AY97" s="36"/>
      <c r="AZ97" s="40"/>
      <c r="BA97" s="14">
        <f t="shared" si="28"/>
        <v>0</v>
      </c>
      <c r="BB97" s="49"/>
      <c r="BC97" s="36"/>
      <c r="BD97" s="36"/>
      <c r="BE97" s="36"/>
      <c r="BF97" s="40"/>
      <c r="BG97" s="16">
        <f t="shared" si="29"/>
        <v>0</v>
      </c>
      <c r="BH97" s="16">
        <f t="shared" si="30"/>
        <v>4</v>
      </c>
    </row>
    <row r="98" spans="1:60" ht="25.5" customHeight="1" x14ac:dyDescent="0.25">
      <c r="A98" s="4" t="s">
        <v>886</v>
      </c>
      <c r="B98" s="4" t="s">
        <v>887</v>
      </c>
      <c r="C98" s="5" t="s">
        <v>1816</v>
      </c>
      <c r="D98" s="21">
        <v>0.09</v>
      </c>
      <c r="E98" s="4" t="s">
        <v>247</v>
      </c>
      <c r="F98" s="4" t="s">
        <v>29</v>
      </c>
      <c r="G98" s="4" t="s">
        <v>888</v>
      </c>
      <c r="H98" s="1" t="s">
        <v>1823</v>
      </c>
      <c r="I98" s="1" t="s">
        <v>27</v>
      </c>
      <c r="J98" s="18" t="s">
        <v>804</v>
      </c>
      <c r="K98" s="4">
        <v>100</v>
      </c>
      <c r="L98" s="4">
        <v>0</v>
      </c>
      <c r="M98" s="4" t="s">
        <v>801</v>
      </c>
      <c r="N98" s="23" t="s">
        <v>28</v>
      </c>
      <c r="O98" s="3" t="s">
        <v>33</v>
      </c>
      <c r="P98" s="4" t="s">
        <v>38</v>
      </c>
      <c r="Q98" s="4" t="s">
        <v>2302</v>
      </c>
      <c r="R98" s="5"/>
      <c r="S98" s="5"/>
      <c r="T98" s="5"/>
      <c r="U98" s="5"/>
      <c r="V98" s="5"/>
      <c r="W98" s="5"/>
      <c r="X98" s="5" t="s">
        <v>36</v>
      </c>
      <c r="Y98" s="24">
        <v>43910</v>
      </c>
      <c r="Z98" s="4" t="s">
        <v>32</v>
      </c>
      <c r="AA98" s="24">
        <v>45005</v>
      </c>
      <c r="AB98" s="24"/>
      <c r="AC98" s="2" t="str">
        <f t="shared" si="21"/>
        <v>100</v>
      </c>
      <c r="AD98" s="2">
        <f t="shared" ref="AD98:AD129" si="33">D98</f>
        <v>0.09</v>
      </c>
      <c r="AE98" s="2">
        <f t="shared" si="23"/>
        <v>0.09</v>
      </c>
      <c r="AF98" s="1" t="str">
        <f t="shared" si="18"/>
        <v>5</v>
      </c>
      <c r="AG98" s="1">
        <v>12</v>
      </c>
      <c r="AH98" s="1" t="s">
        <v>27</v>
      </c>
      <c r="AI98" s="1">
        <f t="shared" si="24"/>
        <v>4</v>
      </c>
      <c r="AJ98" s="1">
        <f t="shared" si="25"/>
        <v>0</v>
      </c>
      <c r="AK98" s="25">
        <v>4</v>
      </c>
      <c r="AL98" s="1">
        <v>0</v>
      </c>
      <c r="AM98" s="1">
        <f t="shared" ref="AM98:AM129" si="34">AK98-AL98</f>
        <v>4</v>
      </c>
      <c r="AN98" s="1"/>
      <c r="AO98" s="47">
        <v>4</v>
      </c>
      <c r="AP98" s="27"/>
      <c r="AQ98" s="28">
        <v>4</v>
      </c>
      <c r="AR98" s="25"/>
      <c r="AT98" s="29"/>
      <c r="AU98" s="12">
        <f t="shared" si="27"/>
        <v>4</v>
      </c>
      <c r="AV98" s="30"/>
      <c r="AW98" s="28"/>
      <c r="AX98" s="65"/>
      <c r="AY98" s="1"/>
      <c r="AZ98" s="15"/>
      <c r="BA98" s="14">
        <f t="shared" ref="BA98:BA129" si="35">AV98+AW98+AX98+AY98+AZ98</f>
        <v>0</v>
      </c>
      <c r="BB98" s="9"/>
      <c r="BC98" s="28"/>
      <c r="BD98" s="28"/>
      <c r="BE98" s="28"/>
      <c r="BF98" s="39"/>
      <c r="BG98" s="16">
        <f t="shared" ref="BG98:BG129" si="36">BB98+BC98+BD98+BE98+BF98</f>
        <v>0</v>
      </c>
      <c r="BH98" s="16">
        <f t="shared" ref="BH98:BH129" si="37">SUM(AU98,BA98,BG98)</f>
        <v>4</v>
      </c>
    </row>
    <row r="99" spans="1:60" ht="25.5" customHeight="1" x14ac:dyDescent="0.25">
      <c r="A99" s="4" t="s">
        <v>2882</v>
      </c>
      <c r="B99" s="122" t="s">
        <v>2679</v>
      </c>
      <c r="C99" s="1" t="s">
        <v>1806</v>
      </c>
      <c r="D99" s="5">
        <v>46.36</v>
      </c>
      <c r="E99" s="4" t="s">
        <v>247</v>
      </c>
      <c r="F99" s="5" t="s">
        <v>29</v>
      </c>
      <c r="G99" s="1" t="s">
        <v>27</v>
      </c>
      <c r="H99" s="1" t="s">
        <v>27</v>
      </c>
      <c r="I99" s="1" t="s">
        <v>27</v>
      </c>
      <c r="J99" s="4" t="s">
        <v>804</v>
      </c>
      <c r="K99" s="4">
        <v>100</v>
      </c>
      <c r="L99" s="4">
        <v>0</v>
      </c>
      <c r="M99" s="4" t="s">
        <v>2741</v>
      </c>
      <c r="N99" s="4" t="s">
        <v>2814</v>
      </c>
      <c r="O99" s="4" t="s">
        <v>33</v>
      </c>
      <c r="P99" s="4" t="s">
        <v>38</v>
      </c>
      <c r="Q99" s="4" t="s">
        <v>42</v>
      </c>
      <c r="R99" s="4" t="s">
        <v>117</v>
      </c>
      <c r="S99" s="4" t="s">
        <v>1833</v>
      </c>
      <c r="T99" s="6" t="s">
        <v>2163</v>
      </c>
      <c r="U99" s="4" t="s">
        <v>129</v>
      </c>
      <c r="V99" s="4" t="s">
        <v>1820</v>
      </c>
      <c r="W99" s="4" t="s">
        <v>44</v>
      </c>
      <c r="X99" s="4" t="s">
        <v>36</v>
      </c>
      <c r="Y99" s="1" t="s">
        <v>27</v>
      </c>
      <c r="Z99" s="1" t="s">
        <v>27</v>
      </c>
      <c r="AA99" s="1" t="s">
        <v>27</v>
      </c>
      <c r="AC99" s="2" t="str">
        <f t="shared" si="21"/>
        <v>65</v>
      </c>
      <c r="AD99" s="2">
        <f t="shared" si="33"/>
        <v>46.36</v>
      </c>
      <c r="AE99" s="2">
        <f t="shared" si="23"/>
        <v>30.134</v>
      </c>
      <c r="AF99" s="2" t="str">
        <f t="shared" si="18"/>
        <v>70</v>
      </c>
      <c r="AG99" s="1" t="str">
        <f>IF(AK99&lt;=10,"24",IF(AK99&gt;10,"30"))</f>
        <v>30</v>
      </c>
      <c r="AH99" s="4">
        <v>30</v>
      </c>
      <c r="AI99" s="1">
        <f t="shared" si="24"/>
        <v>904.02</v>
      </c>
      <c r="AJ99" s="1">
        <f t="shared" si="25"/>
        <v>0</v>
      </c>
      <c r="AK99" s="7">
        <f>AE99*AH99</f>
        <v>904.02</v>
      </c>
      <c r="AL99" s="1">
        <v>0</v>
      </c>
      <c r="AM99" s="1">
        <f t="shared" si="34"/>
        <v>904.02</v>
      </c>
      <c r="AO99" s="8">
        <v>904</v>
      </c>
      <c r="AP99" s="17"/>
      <c r="AR99" s="4">
        <v>35</v>
      </c>
      <c r="AS99" s="4">
        <v>70</v>
      </c>
      <c r="AT99" s="20">
        <v>70</v>
      </c>
      <c r="AU99" s="12">
        <f t="shared" si="27"/>
        <v>175</v>
      </c>
      <c r="AV99" s="17">
        <v>70</v>
      </c>
      <c r="AW99" s="4">
        <v>70</v>
      </c>
      <c r="AX99" s="4">
        <v>70</v>
      </c>
      <c r="AY99" s="4">
        <v>70</v>
      </c>
      <c r="AZ99" s="20">
        <v>70</v>
      </c>
      <c r="BA99" s="14">
        <f t="shared" si="35"/>
        <v>350</v>
      </c>
      <c r="BB99" s="17">
        <v>70</v>
      </c>
      <c r="BC99" s="4">
        <v>70</v>
      </c>
      <c r="BD99" s="4">
        <v>70</v>
      </c>
      <c r="BE99" s="4">
        <v>70</v>
      </c>
      <c r="BF99" s="20">
        <v>70</v>
      </c>
      <c r="BG99" s="16">
        <f t="shared" si="36"/>
        <v>350</v>
      </c>
      <c r="BH99" s="16">
        <f t="shared" si="37"/>
        <v>875</v>
      </c>
    </row>
    <row r="100" spans="1:60" ht="25.5" customHeight="1" x14ac:dyDescent="0.25">
      <c r="A100" s="1" t="s">
        <v>248</v>
      </c>
      <c r="B100" s="1" t="s">
        <v>249</v>
      </c>
      <c r="C100" s="1" t="s">
        <v>1806</v>
      </c>
      <c r="D100" s="2">
        <v>1.6</v>
      </c>
      <c r="E100" s="1" t="s">
        <v>247</v>
      </c>
      <c r="F100" s="1" t="s">
        <v>29</v>
      </c>
      <c r="G100" s="1" t="s">
        <v>27</v>
      </c>
      <c r="H100" s="1" t="s">
        <v>27</v>
      </c>
      <c r="I100" s="1" t="s">
        <v>27</v>
      </c>
      <c r="J100" s="4" t="s">
        <v>2970</v>
      </c>
      <c r="K100" s="4">
        <v>0</v>
      </c>
      <c r="L100" s="4">
        <v>100</v>
      </c>
      <c r="M100" s="4" t="s">
        <v>250</v>
      </c>
      <c r="N100" s="4" t="s">
        <v>251</v>
      </c>
      <c r="O100" s="62" t="s">
        <v>33</v>
      </c>
      <c r="P100" s="3" t="s">
        <v>38</v>
      </c>
      <c r="Q100" s="4" t="s">
        <v>252</v>
      </c>
      <c r="R100" s="4" t="s">
        <v>253</v>
      </c>
      <c r="S100" s="4" t="s">
        <v>2158</v>
      </c>
      <c r="T100" s="6" t="s">
        <v>2163</v>
      </c>
      <c r="U100" s="4" t="s">
        <v>151</v>
      </c>
      <c r="V100" s="4" t="s">
        <v>1847</v>
      </c>
      <c r="W100" s="4" t="s">
        <v>254</v>
      </c>
      <c r="X100" s="4" t="s">
        <v>226</v>
      </c>
      <c r="Y100" s="1" t="s">
        <v>27</v>
      </c>
      <c r="Z100" s="1" t="s">
        <v>27</v>
      </c>
      <c r="AA100" s="1" t="s">
        <v>27</v>
      </c>
      <c r="AB100" s="1"/>
      <c r="AC100" s="2" t="str">
        <f t="shared" si="21"/>
        <v>85</v>
      </c>
      <c r="AD100" s="2">
        <f t="shared" si="33"/>
        <v>1.6</v>
      </c>
      <c r="AE100" s="2">
        <f t="shared" si="23"/>
        <v>1.36</v>
      </c>
      <c r="AF100" s="2" t="str">
        <f t="shared" si="18"/>
        <v>20</v>
      </c>
      <c r="AG100" s="1" t="str">
        <f>IF(AK100&lt;=10,"24",IF(AK100&gt;10,"30"))</f>
        <v>30</v>
      </c>
      <c r="AH100" s="1">
        <v>30</v>
      </c>
      <c r="AI100" s="1">
        <f t="shared" si="24"/>
        <v>0</v>
      </c>
      <c r="AJ100" s="1">
        <f t="shared" si="25"/>
        <v>40.800000000000004</v>
      </c>
      <c r="AK100" s="7">
        <f>AE100*AH100</f>
        <v>40.800000000000004</v>
      </c>
      <c r="AL100" s="7">
        <v>0</v>
      </c>
      <c r="AM100" s="7">
        <f t="shared" si="34"/>
        <v>40.800000000000004</v>
      </c>
      <c r="AN100" s="7"/>
      <c r="AO100" s="8">
        <v>41</v>
      </c>
      <c r="AP100" s="9"/>
      <c r="AQ100" s="10"/>
      <c r="AR100" s="1"/>
      <c r="AS100" s="10"/>
      <c r="AT100" s="15"/>
      <c r="AU100" s="12">
        <f t="shared" si="27"/>
        <v>0</v>
      </c>
      <c r="AV100" s="13">
        <v>20</v>
      </c>
      <c r="AW100" s="10">
        <v>20</v>
      </c>
      <c r="AX100" s="10">
        <v>1</v>
      </c>
      <c r="AY100" s="10"/>
      <c r="AZ100" s="11"/>
      <c r="BA100" s="14">
        <f t="shared" si="35"/>
        <v>41</v>
      </c>
      <c r="BB100" s="9"/>
      <c r="BC100" s="1"/>
      <c r="BD100" s="1"/>
      <c r="BE100" s="1"/>
      <c r="BF100" s="15"/>
      <c r="BG100" s="16">
        <f t="shared" si="36"/>
        <v>0</v>
      </c>
      <c r="BH100" s="16">
        <f t="shared" si="37"/>
        <v>41</v>
      </c>
    </row>
    <row r="101" spans="1:60" ht="25.5" customHeight="1" x14ac:dyDescent="0.25">
      <c r="A101" s="4" t="s">
        <v>2433</v>
      </c>
      <c r="B101" s="1" t="s">
        <v>2130</v>
      </c>
      <c r="C101" s="1" t="s">
        <v>1806</v>
      </c>
      <c r="D101" s="2">
        <v>0.1</v>
      </c>
      <c r="E101" s="4" t="s">
        <v>255</v>
      </c>
      <c r="F101" s="1" t="s">
        <v>73</v>
      </c>
      <c r="G101" s="1" t="s">
        <v>27</v>
      </c>
      <c r="H101" s="1" t="s">
        <v>27</v>
      </c>
      <c r="I101" s="1" t="s">
        <v>27</v>
      </c>
      <c r="J101" s="4" t="s">
        <v>804</v>
      </c>
      <c r="K101" s="46" t="s">
        <v>2169</v>
      </c>
      <c r="L101" s="46" t="s">
        <v>2170</v>
      </c>
      <c r="M101" s="46" t="s">
        <v>2182</v>
      </c>
      <c r="N101" s="4" t="s">
        <v>2369</v>
      </c>
      <c r="O101" s="4" t="s">
        <v>2368</v>
      </c>
      <c r="P101" s="4" t="s">
        <v>38</v>
      </c>
      <c r="Q101" s="4" t="s">
        <v>42</v>
      </c>
      <c r="R101" s="4" t="s">
        <v>117</v>
      </c>
      <c r="S101" s="4" t="s">
        <v>117</v>
      </c>
      <c r="T101" s="6" t="s">
        <v>2163</v>
      </c>
      <c r="U101" s="4" t="s">
        <v>151</v>
      </c>
      <c r="V101" s="19" t="s">
        <v>1820</v>
      </c>
      <c r="W101" s="4" t="s">
        <v>1966</v>
      </c>
      <c r="X101" s="4" t="s">
        <v>36</v>
      </c>
      <c r="Y101" s="1" t="s">
        <v>27</v>
      </c>
      <c r="Z101" s="1" t="s">
        <v>27</v>
      </c>
      <c r="AA101" s="1" t="s">
        <v>27</v>
      </c>
      <c r="AC101" s="2" t="str">
        <f t="shared" si="21"/>
        <v>100</v>
      </c>
      <c r="AD101" s="2">
        <f t="shared" si="33"/>
        <v>0.1</v>
      </c>
      <c r="AE101" s="2">
        <f t="shared" si="23"/>
        <v>0.1</v>
      </c>
      <c r="AF101" s="2" t="str">
        <f t="shared" ref="AF101:AF164" si="38">IF(AK101&lt;=10,"5",IF(AK101&lt;=25,"10",IF(AK101&lt;=50,"20",IF(AK101&lt;=100,"30",IF(AK101&lt;=200,"40",IF(AK101&gt;200,"70"))))))</f>
        <v>5</v>
      </c>
      <c r="AG101" s="1" t="str">
        <f>IF(AK101&lt;=10,"24",IF(AK101&gt;10,"30"))</f>
        <v>24</v>
      </c>
      <c r="AH101" s="4">
        <v>20</v>
      </c>
      <c r="AI101" s="1">
        <f t="shared" si="24"/>
        <v>2</v>
      </c>
      <c r="AJ101" s="1">
        <f t="shared" si="25"/>
        <v>0</v>
      </c>
      <c r="AK101" s="7">
        <f>AE101*AH101</f>
        <v>2</v>
      </c>
      <c r="AL101" s="7">
        <v>0</v>
      </c>
      <c r="AM101" s="7">
        <f t="shared" si="34"/>
        <v>2</v>
      </c>
      <c r="AO101" s="8">
        <v>2</v>
      </c>
      <c r="AP101" s="17"/>
      <c r="AR101" s="4">
        <v>2</v>
      </c>
      <c r="AT101" s="20"/>
      <c r="AU101" s="12">
        <f t="shared" si="27"/>
        <v>2</v>
      </c>
      <c r="AV101" s="17"/>
      <c r="AZ101" s="20"/>
      <c r="BA101" s="14">
        <f t="shared" si="35"/>
        <v>0</v>
      </c>
      <c r="BB101" s="17"/>
      <c r="BF101" s="20"/>
      <c r="BG101" s="16">
        <f t="shared" si="36"/>
        <v>0</v>
      </c>
      <c r="BH101" s="16">
        <f t="shared" si="37"/>
        <v>2</v>
      </c>
    </row>
    <row r="102" spans="1:60" ht="25.5" customHeight="1" x14ac:dyDescent="0.25">
      <c r="A102" s="4" t="s">
        <v>2185</v>
      </c>
      <c r="B102" s="18" t="s">
        <v>889</v>
      </c>
      <c r="C102" s="5" t="s">
        <v>1816</v>
      </c>
      <c r="D102" s="53">
        <v>0.05</v>
      </c>
      <c r="E102" s="21" t="s">
        <v>255</v>
      </c>
      <c r="F102" s="18" t="s">
        <v>73</v>
      </c>
      <c r="G102" s="21" t="s">
        <v>890</v>
      </c>
      <c r="H102" s="1" t="s">
        <v>1823</v>
      </c>
      <c r="I102" s="1" t="s">
        <v>27</v>
      </c>
      <c r="J102" s="4" t="s">
        <v>2970</v>
      </c>
      <c r="K102" s="22">
        <v>0</v>
      </c>
      <c r="L102" s="4">
        <v>100</v>
      </c>
      <c r="M102" s="4" t="s">
        <v>28</v>
      </c>
      <c r="N102" s="23" t="s">
        <v>891</v>
      </c>
      <c r="O102" s="62" t="s">
        <v>33</v>
      </c>
      <c r="P102" s="4" t="s">
        <v>38</v>
      </c>
      <c r="Q102" s="10" t="s">
        <v>42</v>
      </c>
      <c r="R102" s="5"/>
      <c r="S102" s="5"/>
      <c r="T102" s="5"/>
      <c r="U102" s="5"/>
      <c r="V102" s="5"/>
      <c r="W102" s="5"/>
      <c r="X102" s="5" t="s">
        <v>36</v>
      </c>
      <c r="Y102" s="24">
        <v>43423</v>
      </c>
      <c r="Z102" s="4" t="s">
        <v>38</v>
      </c>
      <c r="AA102" s="24" t="s">
        <v>27</v>
      </c>
      <c r="AB102" s="24"/>
      <c r="AC102" s="2" t="str">
        <f t="shared" si="21"/>
        <v>100</v>
      </c>
      <c r="AD102" s="2">
        <f t="shared" si="33"/>
        <v>0.05</v>
      </c>
      <c r="AE102" s="2">
        <f t="shared" si="23"/>
        <v>0.05</v>
      </c>
      <c r="AF102" s="1" t="str">
        <f t="shared" si="38"/>
        <v>5</v>
      </c>
      <c r="AG102" s="1" t="s">
        <v>829</v>
      </c>
      <c r="AH102" s="1" t="s">
        <v>27</v>
      </c>
      <c r="AI102" s="1">
        <f t="shared" si="24"/>
        <v>0</v>
      </c>
      <c r="AJ102" s="1">
        <f t="shared" si="25"/>
        <v>1</v>
      </c>
      <c r="AK102" s="64">
        <v>1</v>
      </c>
      <c r="AL102" s="1">
        <v>1</v>
      </c>
      <c r="AM102" s="1">
        <f t="shared" si="34"/>
        <v>0</v>
      </c>
      <c r="AN102" s="1"/>
      <c r="AO102" s="47">
        <v>1</v>
      </c>
      <c r="AP102" s="27">
        <v>1</v>
      </c>
      <c r="AQ102" s="25"/>
      <c r="AR102" s="28"/>
      <c r="AS102" s="25"/>
      <c r="AT102" s="20"/>
      <c r="AU102" s="12">
        <f t="shared" si="27"/>
        <v>0</v>
      </c>
      <c r="AV102" s="30"/>
      <c r="AW102" s="28"/>
      <c r="AX102" s="28"/>
      <c r="AY102" s="1"/>
      <c r="AZ102" s="15"/>
      <c r="BA102" s="14">
        <f t="shared" si="35"/>
        <v>0</v>
      </c>
      <c r="BB102" s="30"/>
      <c r="BC102" s="28"/>
      <c r="BD102" s="28"/>
      <c r="BE102" s="28"/>
      <c r="BF102" s="39"/>
      <c r="BG102" s="16">
        <f t="shared" si="36"/>
        <v>0</v>
      </c>
      <c r="BH102" s="16">
        <f t="shared" si="37"/>
        <v>0</v>
      </c>
    </row>
    <row r="103" spans="1:60" ht="25.5" customHeight="1" x14ac:dyDescent="0.25">
      <c r="A103" s="4" t="s">
        <v>2883</v>
      </c>
      <c r="B103" s="122" t="s">
        <v>2680</v>
      </c>
      <c r="C103" s="1" t="s">
        <v>1806</v>
      </c>
      <c r="D103" s="5">
        <v>10.1</v>
      </c>
      <c r="E103" s="4" t="s">
        <v>2666</v>
      </c>
      <c r="F103" s="5" t="s">
        <v>73</v>
      </c>
      <c r="G103" s="1" t="s">
        <v>27</v>
      </c>
      <c r="H103" s="1" t="s">
        <v>27</v>
      </c>
      <c r="I103" s="1" t="s">
        <v>27</v>
      </c>
      <c r="J103" s="4" t="s">
        <v>804</v>
      </c>
      <c r="K103" s="4">
        <v>100</v>
      </c>
      <c r="L103" s="4">
        <v>0</v>
      </c>
      <c r="M103" s="23" t="s">
        <v>898</v>
      </c>
      <c r="N103" s="4" t="s">
        <v>2762</v>
      </c>
      <c r="O103" s="73" t="s">
        <v>2855</v>
      </c>
      <c r="P103" s="4" t="s">
        <v>38</v>
      </c>
      <c r="Q103" s="4" t="s">
        <v>42</v>
      </c>
      <c r="R103" s="4" t="s">
        <v>117</v>
      </c>
      <c r="S103" s="4" t="s">
        <v>1833</v>
      </c>
      <c r="T103" s="6" t="s">
        <v>2163</v>
      </c>
      <c r="U103" s="4" t="s">
        <v>129</v>
      </c>
      <c r="V103" s="4" t="s">
        <v>1820</v>
      </c>
      <c r="W103" s="4" t="s">
        <v>44</v>
      </c>
      <c r="X103" s="4" t="s">
        <v>36</v>
      </c>
      <c r="Y103" s="1" t="s">
        <v>27</v>
      </c>
      <c r="Z103" s="1" t="s">
        <v>27</v>
      </c>
      <c r="AA103" s="1" t="s">
        <v>27</v>
      </c>
      <c r="AC103" s="2" t="str">
        <f t="shared" si="21"/>
        <v>65</v>
      </c>
      <c r="AD103" s="2">
        <f t="shared" si="33"/>
        <v>10.1</v>
      </c>
      <c r="AE103" s="2">
        <f t="shared" si="23"/>
        <v>6.5650000000000004</v>
      </c>
      <c r="AF103" s="2" t="str">
        <f t="shared" si="38"/>
        <v>40</v>
      </c>
      <c r="AG103" s="1" t="str">
        <f t="shared" ref="AG103:AG111" si="39">IF(AK103&lt;=10,"24",IF(AK103&gt;10,"30"))</f>
        <v>30</v>
      </c>
      <c r="AH103" s="4">
        <v>20</v>
      </c>
      <c r="AI103" s="1">
        <f t="shared" si="24"/>
        <v>131.30000000000001</v>
      </c>
      <c r="AJ103" s="1">
        <f t="shared" si="25"/>
        <v>0</v>
      </c>
      <c r="AK103" s="7">
        <f t="shared" ref="AK103:AK111" si="40">AE103*AH103</f>
        <v>131.30000000000001</v>
      </c>
      <c r="AL103" s="1">
        <v>0</v>
      </c>
      <c r="AM103" s="1">
        <f t="shared" si="34"/>
        <v>131.30000000000001</v>
      </c>
      <c r="AO103" s="8">
        <v>131</v>
      </c>
      <c r="AP103" s="17"/>
      <c r="AR103" s="4">
        <v>20</v>
      </c>
      <c r="AS103" s="4">
        <v>40</v>
      </c>
      <c r="AT103" s="20">
        <v>40</v>
      </c>
      <c r="AU103" s="12">
        <f t="shared" si="27"/>
        <v>100</v>
      </c>
      <c r="AV103" s="17">
        <v>31</v>
      </c>
      <c r="AZ103" s="20"/>
      <c r="BA103" s="14">
        <f t="shared" si="35"/>
        <v>31</v>
      </c>
      <c r="BB103" s="17"/>
      <c r="BF103" s="20"/>
      <c r="BG103" s="16">
        <f t="shared" si="36"/>
        <v>0</v>
      </c>
      <c r="BH103" s="16">
        <f t="shared" si="37"/>
        <v>131</v>
      </c>
    </row>
    <row r="104" spans="1:60" ht="25.5" customHeight="1" x14ac:dyDescent="0.25">
      <c r="A104" s="4" t="s">
        <v>2884</v>
      </c>
      <c r="B104" s="122" t="s">
        <v>2681</v>
      </c>
      <c r="C104" s="1" t="s">
        <v>1806</v>
      </c>
      <c r="D104" s="5">
        <v>0.99</v>
      </c>
      <c r="E104" s="4" t="s">
        <v>2666</v>
      </c>
      <c r="F104" s="5" t="s">
        <v>73</v>
      </c>
      <c r="G104" s="1" t="s">
        <v>27</v>
      </c>
      <c r="H104" s="1" t="s">
        <v>27</v>
      </c>
      <c r="I104" s="1" t="s">
        <v>27</v>
      </c>
      <c r="J104" s="4" t="s">
        <v>804</v>
      </c>
      <c r="K104" s="4">
        <v>100</v>
      </c>
      <c r="L104" s="4">
        <v>0</v>
      </c>
      <c r="M104" s="23" t="s">
        <v>898</v>
      </c>
      <c r="N104" s="4" t="s">
        <v>2815</v>
      </c>
      <c r="O104" s="4" t="s">
        <v>33</v>
      </c>
      <c r="P104" s="4" t="s">
        <v>38</v>
      </c>
      <c r="Q104" s="4" t="s">
        <v>42</v>
      </c>
      <c r="R104" s="4" t="s">
        <v>117</v>
      </c>
      <c r="S104" s="4" t="s">
        <v>1833</v>
      </c>
      <c r="T104" s="6" t="s">
        <v>2163</v>
      </c>
      <c r="U104" s="4" t="s">
        <v>129</v>
      </c>
      <c r="V104" s="4" t="s">
        <v>1820</v>
      </c>
      <c r="W104" s="4" t="s">
        <v>44</v>
      </c>
      <c r="X104" s="4" t="s">
        <v>36</v>
      </c>
      <c r="Y104" s="1" t="s">
        <v>27</v>
      </c>
      <c r="Z104" s="1" t="s">
        <v>27</v>
      </c>
      <c r="AA104" s="1" t="s">
        <v>27</v>
      </c>
      <c r="AC104" s="2" t="str">
        <f t="shared" si="21"/>
        <v>100</v>
      </c>
      <c r="AD104" s="2">
        <f t="shared" si="33"/>
        <v>0.99</v>
      </c>
      <c r="AE104" s="2">
        <f t="shared" si="23"/>
        <v>0.99</v>
      </c>
      <c r="AF104" s="2" t="str">
        <f t="shared" si="38"/>
        <v>10</v>
      </c>
      <c r="AG104" s="1" t="str">
        <f t="shared" si="39"/>
        <v>30</v>
      </c>
      <c r="AH104" s="4">
        <v>20</v>
      </c>
      <c r="AI104" s="1">
        <f t="shared" si="24"/>
        <v>19.8</v>
      </c>
      <c r="AJ104" s="1">
        <f t="shared" si="25"/>
        <v>0</v>
      </c>
      <c r="AK104" s="7">
        <f t="shared" si="40"/>
        <v>19.8</v>
      </c>
      <c r="AL104" s="1">
        <v>0</v>
      </c>
      <c r="AM104" s="1">
        <f t="shared" si="34"/>
        <v>19.8</v>
      </c>
      <c r="AO104" s="8">
        <v>20</v>
      </c>
      <c r="AP104" s="17"/>
      <c r="AR104" s="4">
        <v>5</v>
      </c>
      <c r="AS104" s="4">
        <v>10</v>
      </c>
      <c r="AT104" s="20">
        <v>5</v>
      </c>
      <c r="AU104" s="12">
        <f t="shared" si="27"/>
        <v>20</v>
      </c>
      <c r="AV104" s="17"/>
      <c r="AZ104" s="20"/>
      <c r="BA104" s="14">
        <f t="shared" si="35"/>
        <v>0</v>
      </c>
      <c r="BB104" s="17"/>
      <c r="BF104" s="20"/>
      <c r="BG104" s="16">
        <f t="shared" si="36"/>
        <v>0</v>
      </c>
      <c r="BH104" s="16">
        <f t="shared" si="37"/>
        <v>20</v>
      </c>
    </row>
    <row r="105" spans="1:60" ht="25.5" customHeight="1" x14ac:dyDescent="0.25">
      <c r="A105" s="4" t="s">
        <v>2885</v>
      </c>
      <c r="B105" s="122" t="s">
        <v>2682</v>
      </c>
      <c r="C105" s="1" t="s">
        <v>1806</v>
      </c>
      <c r="D105" s="5">
        <v>1.31</v>
      </c>
      <c r="E105" s="4" t="s">
        <v>2666</v>
      </c>
      <c r="F105" s="5" t="s">
        <v>73</v>
      </c>
      <c r="G105" s="1" t="s">
        <v>27</v>
      </c>
      <c r="H105" s="1" t="s">
        <v>27</v>
      </c>
      <c r="I105" s="1" t="s">
        <v>27</v>
      </c>
      <c r="J105" s="4" t="s">
        <v>804</v>
      </c>
      <c r="K105" s="4">
        <v>100</v>
      </c>
      <c r="L105" s="4">
        <v>0</v>
      </c>
      <c r="M105" s="23" t="s">
        <v>898</v>
      </c>
      <c r="N105" s="4" t="s">
        <v>2763</v>
      </c>
      <c r="O105" s="4" t="s">
        <v>2856</v>
      </c>
      <c r="P105" s="4" t="s">
        <v>38</v>
      </c>
      <c r="Q105" s="4" t="s">
        <v>42</v>
      </c>
      <c r="R105" s="4" t="s">
        <v>117</v>
      </c>
      <c r="S105" s="4" t="s">
        <v>1833</v>
      </c>
      <c r="T105" s="6" t="s">
        <v>2163</v>
      </c>
      <c r="U105" s="4" t="s">
        <v>129</v>
      </c>
      <c r="V105" s="4" t="s">
        <v>1820</v>
      </c>
      <c r="W105" s="4" t="s">
        <v>44</v>
      </c>
      <c r="X105" s="4" t="s">
        <v>36</v>
      </c>
      <c r="Y105" s="1" t="s">
        <v>27</v>
      </c>
      <c r="Z105" s="1" t="s">
        <v>27</v>
      </c>
      <c r="AA105" s="1" t="s">
        <v>27</v>
      </c>
      <c r="AC105" s="2" t="str">
        <f t="shared" si="21"/>
        <v>85</v>
      </c>
      <c r="AD105" s="2">
        <f t="shared" si="33"/>
        <v>1.31</v>
      </c>
      <c r="AE105" s="2">
        <f t="shared" si="23"/>
        <v>1.1135000000000002</v>
      </c>
      <c r="AF105" s="2" t="str">
        <f t="shared" si="38"/>
        <v>10</v>
      </c>
      <c r="AG105" s="1" t="str">
        <f t="shared" si="39"/>
        <v>30</v>
      </c>
      <c r="AH105" s="4">
        <v>20</v>
      </c>
      <c r="AI105" s="1">
        <f t="shared" si="24"/>
        <v>22.270000000000003</v>
      </c>
      <c r="AJ105" s="1">
        <f t="shared" si="25"/>
        <v>0</v>
      </c>
      <c r="AK105" s="7">
        <f t="shared" si="40"/>
        <v>22.270000000000003</v>
      </c>
      <c r="AL105" s="1">
        <v>0</v>
      </c>
      <c r="AM105" s="1">
        <f t="shared" si="34"/>
        <v>22.270000000000003</v>
      </c>
      <c r="AO105" s="8">
        <v>22</v>
      </c>
      <c r="AP105" s="17"/>
      <c r="AR105" s="4">
        <v>5</v>
      </c>
      <c r="AS105" s="4">
        <v>10</v>
      </c>
      <c r="AT105" s="20">
        <v>7</v>
      </c>
      <c r="AU105" s="12">
        <f t="shared" si="27"/>
        <v>22</v>
      </c>
      <c r="AV105" s="17"/>
      <c r="AZ105" s="20"/>
      <c r="BA105" s="14">
        <f t="shared" si="35"/>
        <v>0</v>
      </c>
      <c r="BB105" s="17"/>
      <c r="BF105" s="20"/>
      <c r="BG105" s="16">
        <f t="shared" si="36"/>
        <v>0</v>
      </c>
      <c r="BH105" s="16">
        <f t="shared" si="37"/>
        <v>22</v>
      </c>
    </row>
    <row r="106" spans="1:60" ht="25.5" customHeight="1" x14ac:dyDescent="0.25">
      <c r="A106" s="4" t="s">
        <v>2886</v>
      </c>
      <c r="B106" s="122" t="s">
        <v>2683</v>
      </c>
      <c r="C106" s="1" t="s">
        <v>1806</v>
      </c>
      <c r="D106" s="5">
        <v>7.33</v>
      </c>
      <c r="E106" s="4" t="s">
        <v>2666</v>
      </c>
      <c r="F106" s="5" t="s">
        <v>73</v>
      </c>
      <c r="G106" s="1" t="s">
        <v>27</v>
      </c>
      <c r="H106" s="1" t="s">
        <v>27</v>
      </c>
      <c r="I106" s="1" t="s">
        <v>27</v>
      </c>
      <c r="J106" s="4" t="s">
        <v>804</v>
      </c>
      <c r="K106" s="4">
        <v>100</v>
      </c>
      <c r="L106" s="4">
        <v>0</v>
      </c>
      <c r="M106" s="23" t="s">
        <v>898</v>
      </c>
      <c r="N106" s="4" t="s">
        <v>2816</v>
      </c>
      <c r="O106" s="4" t="s">
        <v>33</v>
      </c>
      <c r="P106" s="4" t="s">
        <v>38</v>
      </c>
      <c r="Q106" s="4" t="s">
        <v>2839</v>
      </c>
      <c r="R106" s="4" t="s">
        <v>117</v>
      </c>
      <c r="S106" s="4" t="s">
        <v>1833</v>
      </c>
      <c r="T106" s="6" t="s">
        <v>2163</v>
      </c>
      <c r="U106" s="4" t="s">
        <v>129</v>
      </c>
      <c r="V106" s="4" t="s">
        <v>1820</v>
      </c>
      <c r="W106" s="4" t="s">
        <v>44</v>
      </c>
      <c r="X106" s="4" t="s">
        <v>36</v>
      </c>
      <c r="Y106" s="1" t="s">
        <v>27</v>
      </c>
      <c r="Z106" s="1" t="s">
        <v>27</v>
      </c>
      <c r="AA106" s="1" t="s">
        <v>27</v>
      </c>
      <c r="AC106" s="2" t="str">
        <f t="shared" si="21"/>
        <v>80</v>
      </c>
      <c r="AD106" s="2">
        <f t="shared" si="33"/>
        <v>7.33</v>
      </c>
      <c r="AE106" s="2">
        <f t="shared" si="23"/>
        <v>5.8639999999999999</v>
      </c>
      <c r="AF106" s="2" t="str">
        <f t="shared" si="38"/>
        <v>40</v>
      </c>
      <c r="AG106" s="1" t="str">
        <f t="shared" si="39"/>
        <v>30</v>
      </c>
      <c r="AH106" s="4">
        <v>20</v>
      </c>
      <c r="AI106" s="1">
        <f t="shared" si="24"/>
        <v>117.28</v>
      </c>
      <c r="AJ106" s="1">
        <f t="shared" si="25"/>
        <v>0</v>
      </c>
      <c r="AK106" s="7">
        <f t="shared" si="40"/>
        <v>117.28</v>
      </c>
      <c r="AL106" s="1">
        <v>0</v>
      </c>
      <c r="AM106" s="1">
        <f t="shared" si="34"/>
        <v>117.28</v>
      </c>
      <c r="AO106" s="8">
        <v>117</v>
      </c>
      <c r="AP106" s="17"/>
      <c r="AR106" s="4">
        <v>20</v>
      </c>
      <c r="AS106" s="4">
        <v>40</v>
      </c>
      <c r="AT106" s="20">
        <v>40</v>
      </c>
      <c r="AU106" s="12">
        <f t="shared" si="27"/>
        <v>100</v>
      </c>
      <c r="AV106" s="17">
        <v>17</v>
      </c>
      <c r="AZ106" s="20"/>
      <c r="BA106" s="14">
        <f t="shared" si="35"/>
        <v>17</v>
      </c>
      <c r="BB106" s="17"/>
      <c r="BF106" s="20"/>
      <c r="BG106" s="16">
        <f t="shared" si="36"/>
        <v>0</v>
      </c>
      <c r="BH106" s="16">
        <f t="shared" si="37"/>
        <v>117</v>
      </c>
    </row>
    <row r="107" spans="1:60" ht="25.5" customHeight="1" x14ac:dyDescent="0.25">
      <c r="A107" s="1" t="s">
        <v>256</v>
      </c>
      <c r="B107" s="1" t="s">
        <v>257</v>
      </c>
      <c r="C107" s="1" t="s">
        <v>1806</v>
      </c>
      <c r="D107" s="2">
        <v>6.17</v>
      </c>
      <c r="E107" s="1" t="s">
        <v>258</v>
      </c>
      <c r="F107" s="1" t="s">
        <v>73</v>
      </c>
      <c r="G107" s="1" t="s">
        <v>27</v>
      </c>
      <c r="H107" s="1" t="s">
        <v>27</v>
      </c>
      <c r="I107" s="1" t="s">
        <v>27</v>
      </c>
      <c r="J107" s="4" t="s">
        <v>804</v>
      </c>
      <c r="K107" s="4">
        <v>100</v>
      </c>
      <c r="L107" s="4">
        <v>0</v>
      </c>
      <c r="M107" s="4" t="s">
        <v>30</v>
      </c>
      <c r="N107" s="4" t="s">
        <v>259</v>
      </c>
      <c r="O107" s="3" t="s">
        <v>2054</v>
      </c>
      <c r="P107" s="3" t="s">
        <v>38</v>
      </c>
      <c r="Q107" s="4" t="s">
        <v>260</v>
      </c>
      <c r="R107" s="4" t="s">
        <v>1836</v>
      </c>
      <c r="S107" s="19" t="s">
        <v>1835</v>
      </c>
      <c r="T107" s="6" t="s">
        <v>2163</v>
      </c>
      <c r="U107" s="4" t="s">
        <v>151</v>
      </c>
      <c r="V107" s="4" t="s">
        <v>1820</v>
      </c>
      <c r="W107" s="4" t="s">
        <v>1889</v>
      </c>
      <c r="X107" s="4" t="s">
        <v>36</v>
      </c>
      <c r="Y107" s="1" t="s">
        <v>27</v>
      </c>
      <c r="Z107" s="1" t="s">
        <v>27</v>
      </c>
      <c r="AA107" s="1" t="s">
        <v>27</v>
      </c>
      <c r="AB107" s="1"/>
      <c r="AC107" s="2" t="str">
        <f t="shared" si="21"/>
        <v>80</v>
      </c>
      <c r="AD107" s="2">
        <f t="shared" si="33"/>
        <v>6.17</v>
      </c>
      <c r="AE107" s="2">
        <f t="shared" si="23"/>
        <v>4.9359999999999999</v>
      </c>
      <c r="AF107" s="2" t="str">
        <f t="shared" si="38"/>
        <v>30</v>
      </c>
      <c r="AG107" s="1" t="str">
        <f t="shared" si="39"/>
        <v>30</v>
      </c>
      <c r="AH107" s="1">
        <v>20</v>
      </c>
      <c r="AI107" s="1">
        <f t="shared" si="24"/>
        <v>98.72</v>
      </c>
      <c r="AJ107" s="1">
        <f t="shared" si="25"/>
        <v>0</v>
      </c>
      <c r="AK107" s="7">
        <f t="shared" si="40"/>
        <v>98.72</v>
      </c>
      <c r="AL107" s="7">
        <v>0</v>
      </c>
      <c r="AM107" s="7">
        <f t="shared" si="34"/>
        <v>98.72</v>
      </c>
      <c r="AN107" s="7"/>
      <c r="AO107" s="8">
        <v>99</v>
      </c>
      <c r="AP107" s="9"/>
      <c r="AQ107" s="1"/>
      <c r="AR107" s="4">
        <v>15</v>
      </c>
      <c r="AS107" s="4">
        <v>30</v>
      </c>
      <c r="AT107" s="11">
        <v>30</v>
      </c>
      <c r="AU107" s="12">
        <f t="shared" si="27"/>
        <v>75</v>
      </c>
      <c r="AV107" s="9">
        <v>24</v>
      </c>
      <c r="AW107" s="1"/>
      <c r="AX107" s="1"/>
      <c r="AY107" s="1"/>
      <c r="AZ107" s="15"/>
      <c r="BA107" s="14">
        <f t="shared" si="35"/>
        <v>24</v>
      </c>
      <c r="BB107" s="9"/>
      <c r="BC107" s="1"/>
      <c r="BD107" s="1"/>
      <c r="BE107" s="1"/>
      <c r="BF107" s="15"/>
      <c r="BG107" s="16">
        <f t="shared" si="36"/>
        <v>0</v>
      </c>
      <c r="BH107" s="16">
        <f t="shared" si="37"/>
        <v>99</v>
      </c>
    </row>
    <row r="108" spans="1:60" ht="25.5" customHeight="1" x14ac:dyDescent="0.25">
      <c r="A108" s="1" t="s">
        <v>2434</v>
      </c>
      <c r="B108" s="1" t="s">
        <v>279</v>
      </c>
      <c r="C108" s="1" t="s">
        <v>1806</v>
      </c>
      <c r="D108" s="2">
        <v>1.92</v>
      </c>
      <c r="E108" s="1" t="s">
        <v>258</v>
      </c>
      <c r="F108" s="1" t="s">
        <v>73</v>
      </c>
      <c r="G108" s="1" t="s">
        <v>27</v>
      </c>
      <c r="H108" s="1" t="s">
        <v>27</v>
      </c>
      <c r="I108" s="1" t="s">
        <v>27</v>
      </c>
      <c r="J108" s="4" t="s">
        <v>804</v>
      </c>
      <c r="K108" s="4">
        <v>100</v>
      </c>
      <c r="L108" s="4">
        <v>0</v>
      </c>
      <c r="M108" s="4" t="s">
        <v>30</v>
      </c>
      <c r="N108" s="4" t="s">
        <v>2015</v>
      </c>
      <c r="O108" s="3" t="s">
        <v>33</v>
      </c>
      <c r="P108" s="3" t="s">
        <v>38</v>
      </c>
      <c r="Q108" s="1" t="s">
        <v>280</v>
      </c>
      <c r="R108" s="4" t="s">
        <v>1836</v>
      </c>
      <c r="S108" s="19" t="s">
        <v>1835</v>
      </c>
      <c r="T108" s="6" t="s">
        <v>2163</v>
      </c>
      <c r="U108" s="4" t="s">
        <v>151</v>
      </c>
      <c r="V108" s="4" t="s">
        <v>1820</v>
      </c>
      <c r="W108" s="4" t="s">
        <v>1882</v>
      </c>
      <c r="X108" s="4" t="s">
        <v>36</v>
      </c>
      <c r="Y108" s="1" t="s">
        <v>27</v>
      </c>
      <c r="Z108" s="1" t="s">
        <v>27</v>
      </c>
      <c r="AA108" s="1" t="s">
        <v>27</v>
      </c>
      <c r="AB108" s="1"/>
      <c r="AC108" s="2" t="str">
        <f t="shared" si="21"/>
        <v>85</v>
      </c>
      <c r="AD108" s="2">
        <f t="shared" si="33"/>
        <v>1.92</v>
      </c>
      <c r="AE108" s="2">
        <f t="shared" si="23"/>
        <v>1.6319999999999999</v>
      </c>
      <c r="AF108" s="2" t="str">
        <f t="shared" si="38"/>
        <v>20</v>
      </c>
      <c r="AG108" s="1" t="str">
        <f t="shared" si="39"/>
        <v>30</v>
      </c>
      <c r="AH108" s="1">
        <v>20</v>
      </c>
      <c r="AI108" s="1">
        <f t="shared" si="24"/>
        <v>32.64</v>
      </c>
      <c r="AJ108" s="1">
        <f t="shared" si="25"/>
        <v>0</v>
      </c>
      <c r="AK108" s="7">
        <f t="shared" si="40"/>
        <v>32.64</v>
      </c>
      <c r="AL108" s="7">
        <v>0</v>
      </c>
      <c r="AM108" s="7">
        <f t="shared" si="34"/>
        <v>32.64</v>
      </c>
      <c r="AN108" s="7"/>
      <c r="AO108" s="8">
        <v>33</v>
      </c>
      <c r="AP108" s="9"/>
      <c r="AQ108" s="10"/>
      <c r="AR108" s="1">
        <v>10</v>
      </c>
      <c r="AS108" s="1">
        <v>20</v>
      </c>
      <c r="AT108" s="15">
        <v>3</v>
      </c>
      <c r="AU108" s="12">
        <f t="shared" si="27"/>
        <v>33</v>
      </c>
      <c r="AV108" s="13"/>
      <c r="AW108" s="10"/>
      <c r="AX108" s="10"/>
      <c r="AY108" s="10"/>
      <c r="AZ108" s="11"/>
      <c r="BA108" s="14">
        <f t="shared" si="35"/>
        <v>0</v>
      </c>
      <c r="BB108" s="9"/>
      <c r="BC108" s="1"/>
      <c r="BD108" s="1"/>
      <c r="BE108" s="1"/>
      <c r="BF108" s="15"/>
      <c r="BG108" s="16">
        <f t="shared" si="36"/>
        <v>0</v>
      </c>
      <c r="BH108" s="16">
        <f t="shared" si="37"/>
        <v>33</v>
      </c>
    </row>
    <row r="109" spans="1:60" ht="25.5" customHeight="1" x14ac:dyDescent="0.25">
      <c r="A109" s="1" t="s">
        <v>2435</v>
      </c>
      <c r="B109" s="1" t="s">
        <v>2165</v>
      </c>
      <c r="C109" s="1" t="s">
        <v>1806</v>
      </c>
      <c r="D109" s="2">
        <v>0.77</v>
      </c>
      <c r="E109" s="4" t="s">
        <v>258</v>
      </c>
      <c r="F109" s="1" t="s">
        <v>73</v>
      </c>
      <c r="G109" s="1" t="s">
        <v>27</v>
      </c>
      <c r="H109" s="1" t="s">
        <v>27</v>
      </c>
      <c r="I109" s="1" t="s">
        <v>27</v>
      </c>
      <c r="J109" s="4" t="s">
        <v>804</v>
      </c>
      <c r="K109" s="46" t="s">
        <v>2169</v>
      </c>
      <c r="L109" s="46" t="s">
        <v>2170</v>
      </c>
      <c r="M109" s="46" t="s">
        <v>2184</v>
      </c>
      <c r="N109" s="4" t="s">
        <v>2371</v>
      </c>
      <c r="O109" s="4" t="s">
        <v>33</v>
      </c>
      <c r="P109" s="4" t="s">
        <v>38</v>
      </c>
      <c r="Q109" s="4" t="s">
        <v>2370</v>
      </c>
      <c r="R109" s="4" t="s">
        <v>1836</v>
      </c>
      <c r="S109" s="4" t="s">
        <v>1835</v>
      </c>
      <c r="T109" s="6" t="s">
        <v>2163</v>
      </c>
      <c r="U109" s="4" t="s">
        <v>151</v>
      </c>
      <c r="V109" s="19" t="s">
        <v>1820</v>
      </c>
      <c r="W109" s="4" t="s">
        <v>1966</v>
      </c>
      <c r="X109" s="4" t="s">
        <v>36</v>
      </c>
      <c r="Y109" s="1" t="s">
        <v>27</v>
      </c>
      <c r="Z109" s="1" t="s">
        <v>27</v>
      </c>
      <c r="AA109" s="1" t="s">
        <v>27</v>
      </c>
      <c r="AC109" s="2" t="str">
        <f t="shared" si="21"/>
        <v>100</v>
      </c>
      <c r="AD109" s="2">
        <f t="shared" si="33"/>
        <v>0.77</v>
      </c>
      <c r="AE109" s="2">
        <f t="shared" si="23"/>
        <v>0.77</v>
      </c>
      <c r="AF109" s="2" t="str">
        <f t="shared" si="38"/>
        <v>10</v>
      </c>
      <c r="AG109" s="1" t="str">
        <f t="shared" si="39"/>
        <v>30</v>
      </c>
      <c r="AH109" s="4">
        <v>20</v>
      </c>
      <c r="AI109" s="1">
        <f t="shared" si="24"/>
        <v>15.4</v>
      </c>
      <c r="AJ109" s="1">
        <f t="shared" si="25"/>
        <v>0</v>
      </c>
      <c r="AK109" s="7">
        <f t="shared" si="40"/>
        <v>15.4</v>
      </c>
      <c r="AL109" s="7">
        <v>0</v>
      </c>
      <c r="AM109" s="7">
        <f t="shared" si="34"/>
        <v>15.4</v>
      </c>
      <c r="AO109" s="8">
        <v>15</v>
      </c>
      <c r="AP109" s="17"/>
      <c r="AR109" s="4">
        <v>5</v>
      </c>
      <c r="AS109" s="4">
        <v>10</v>
      </c>
      <c r="AT109" s="20"/>
      <c r="AU109" s="12">
        <f t="shared" si="27"/>
        <v>15</v>
      </c>
      <c r="AV109" s="17"/>
      <c r="AZ109" s="20"/>
      <c r="BA109" s="14">
        <f t="shared" si="35"/>
        <v>0</v>
      </c>
      <c r="BB109" s="17"/>
      <c r="BF109" s="20"/>
      <c r="BG109" s="16">
        <f t="shared" si="36"/>
        <v>0</v>
      </c>
      <c r="BH109" s="16">
        <f t="shared" si="37"/>
        <v>15</v>
      </c>
    </row>
    <row r="110" spans="1:60" ht="25.5" customHeight="1" x14ac:dyDescent="0.25">
      <c r="A110" s="1" t="s">
        <v>261</v>
      </c>
      <c r="B110" s="1" t="s">
        <v>262</v>
      </c>
      <c r="C110" s="1" t="s">
        <v>1806</v>
      </c>
      <c r="D110" s="2">
        <v>1.1499999999999999</v>
      </c>
      <c r="E110" s="1" t="s">
        <v>258</v>
      </c>
      <c r="F110" s="1" t="s">
        <v>73</v>
      </c>
      <c r="G110" s="1" t="s">
        <v>27</v>
      </c>
      <c r="H110" s="1" t="s">
        <v>27</v>
      </c>
      <c r="I110" s="1" t="s">
        <v>27</v>
      </c>
      <c r="J110" s="4" t="s">
        <v>804</v>
      </c>
      <c r="K110" s="4">
        <v>100</v>
      </c>
      <c r="L110" s="4">
        <v>0</v>
      </c>
      <c r="M110" s="4" t="s">
        <v>30</v>
      </c>
      <c r="N110" s="4" t="s">
        <v>263</v>
      </c>
      <c r="O110" s="3" t="s">
        <v>33</v>
      </c>
      <c r="P110" s="3" t="s">
        <v>38</v>
      </c>
      <c r="Q110" s="4" t="s">
        <v>264</v>
      </c>
      <c r="R110" s="4" t="s">
        <v>1836</v>
      </c>
      <c r="S110" s="19" t="s">
        <v>1835</v>
      </c>
      <c r="T110" s="6" t="s">
        <v>2163</v>
      </c>
      <c r="U110" s="4" t="s">
        <v>151</v>
      </c>
      <c r="V110" s="4" t="s">
        <v>1820</v>
      </c>
      <c r="W110" s="4" t="s">
        <v>1889</v>
      </c>
      <c r="X110" s="4" t="s">
        <v>36</v>
      </c>
      <c r="Y110" s="1" t="s">
        <v>27</v>
      </c>
      <c r="Z110" s="1" t="s">
        <v>27</v>
      </c>
      <c r="AA110" s="1" t="s">
        <v>27</v>
      </c>
      <c r="AB110" s="1"/>
      <c r="AC110" s="2" t="str">
        <f t="shared" si="21"/>
        <v>85</v>
      </c>
      <c r="AD110" s="2">
        <f t="shared" si="33"/>
        <v>1.1499999999999999</v>
      </c>
      <c r="AE110" s="2">
        <f t="shared" si="23"/>
        <v>0.97749999999999981</v>
      </c>
      <c r="AF110" s="2" t="str">
        <f t="shared" si="38"/>
        <v>10</v>
      </c>
      <c r="AG110" s="1" t="str">
        <f t="shared" si="39"/>
        <v>30</v>
      </c>
      <c r="AH110" s="1">
        <v>20</v>
      </c>
      <c r="AI110" s="1">
        <f t="shared" si="24"/>
        <v>19.549999999999997</v>
      </c>
      <c r="AJ110" s="1">
        <f t="shared" si="25"/>
        <v>0</v>
      </c>
      <c r="AK110" s="7">
        <f t="shared" si="40"/>
        <v>19.549999999999997</v>
      </c>
      <c r="AL110" s="7">
        <v>0</v>
      </c>
      <c r="AM110" s="7">
        <f t="shared" si="34"/>
        <v>19.549999999999997</v>
      </c>
      <c r="AN110" s="7"/>
      <c r="AO110" s="8">
        <v>20</v>
      </c>
      <c r="AP110" s="9"/>
      <c r="AQ110" s="10"/>
      <c r="AR110" s="10">
        <v>5</v>
      </c>
      <c r="AS110" s="1">
        <v>10</v>
      </c>
      <c r="AT110" s="15">
        <v>5</v>
      </c>
      <c r="AU110" s="12">
        <f t="shared" si="27"/>
        <v>20</v>
      </c>
      <c r="AV110" s="9"/>
      <c r="AW110" s="10"/>
      <c r="AX110" s="1"/>
      <c r="AY110" s="1"/>
      <c r="AZ110" s="15"/>
      <c r="BA110" s="14">
        <f t="shared" si="35"/>
        <v>0</v>
      </c>
      <c r="BB110" s="9"/>
      <c r="BC110" s="1"/>
      <c r="BD110" s="1"/>
      <c r="BE110" s="18"/>
      <c r="BF110" s="20"/>
      <c r="BG110" s="16">
        <f t="shared" si="36"/>
        <v>0</v>
      </c>
      <c r="BH110" s="16">
        <f t="shared" si="37"/>
        <v>20</v>
      </c>
    </row>
    <row r="111" spans="1:60" ht="25.5" customHeight="1" x14ac:dyDescent="0.25">
      <c r="A111" s="1" t="s">
        <v>265</v>
      </c>
      <c r="B111" s="1" t="s">
        <v>266</v>
      </c>
      <c r="C111" s="1" t="s">
        <v>1806</v>
      </c>
      <c r="D111" s="44">
        <v>1.43</v>
      </c>
      <c r="E111" s="1" t="s">
        <v>258</v>
      </c>
      <c r="F111" s="1" t="s">
        <v>73</v>
      </c>
      <c r="G111" s="1" t="s">
        <v>27</v>
      </c>
      <c r="H111" s="1" t="s">
        <v>27</v>
      </c>
      <c r="I111" s="1" t="s">
        <v>27</v>
      </c>
      <c r="J111" s="4" t="s">
        <v>804</v>
      </c>
      <c r="K111" s="4">
        <v>100</v>
      </c>
      <c r="L111" s="4">
        <v>0</v>
      </c>
      <c r="M111" s="4" t="s">
        <v>30</v>
      </c>
      <c r="N111" s="4" t="s">
        <v>267</v>
      </c>
      <c r="O111" s="3" t="s">
        <v>33</v>
      </c>
      <c r="P111" s="3" t="s">
        <v>38</v>
      </c>
      <c r="Q111" s="4" t="s">
        <v>268</v>
      </c>
      <c r="R111" s="4" t="s">
        <v>2562</v>
      </c>
      <c r="S111" s="4" t="s">
        <v>2156</v>
      </c>
      <c r="T111" s="6" t="s">
        <v>2163</v>
      </c>
      <c r="U111" s="4" t="s">
        <v>151</v>
      </c>
      <c r="V111" s="4" t="s">
        <v>1820</v>
      </c>
      <c r="W111" s="4" t="s">
        <v>1912</v>
      </c>
      <c r="X111" s="4" t="s">
        <v>36</v>
      </c>
      <c r="Y111" s="1" t="s">
        <v>27</v>
      </c>
      <c r="Z111" s="1" t="s">
        <v>27</v>
      </c>
      <c r="AA111" s="1" t="s">
        <v>27</v>
      </c>
      <c r="AB111" s="1"/>
      <c r="AC111" s="2" t="str">
        <f t="shared" si="21"/>
        <v>85</v>
      </c>
      <c r="AD111" s="2">
        <f t="shared" si="33"/>
        <v>1.43</v>
      </c>
      <c r="AE111" s="2">
        <f t="shared" si="23"/>
        <v>1.2155</v>
      </c>
      <c r="AF111" s="2" t="str">
        <f t="shared" si="38"/>
        <v>10</v>
      </c>
      <c r="AG111" s="1" t="str">
        <f t="shared" si="39"/>
        <v>30</v>
      </c>
      <c r="AH111" s="1">
        <v>20</v>
      </c>
      <c r="AI111" s="1">
        <f t="shared" si="24"/>
        <v>24.31</v>
      </c>
      <c r="AJ111" s="1">
        <f t="shared" si="25"/>
        <v>0</v>
      </c>
      <c r="AK111" s="7">
        <f t="shared" si="40"/>
        <v>24.310000000000002</v>
      </c>
      <c r="AL111" s="7">
        <v>0</v>
      </c>
      <c r="AM111" s="7">
        <f t="shared" si="34"/>
        <v>24.310000000000002</v>
      </c>
      <c r="AN111" s="7"/>
      <c r="AO111" s="8">
        <v>24</v>
      </c>
      <c r="AP111" s="9"/>
      <c r="AQ111" s="10"/>
      <c r="AR111" s="10">
        <v>5</v>
      </c>
      <c r="AS111" s="1">
        <v>10</v>
      </c>
      <c r="AT111" s="11">
        <v>9</v>
      </c>
      <c r="AU111" s="12">
        <f t="shared" si="27"/>
        <v>24</v>
      </c>
      <c r="AV111" s="13"/>
      <c r="AW111" s="10"/>
      <c r="AX111" s="10"/>
      <c r="AY111" s="10"/>
      <c r="AZ111" s="11"/>
      <c r="BA111" s="14">
        <f t="shared" si="35"/>
        <v>0</v>
      </c>
      <c r="BB111" s="9"/>
      <c r="BC111" s="1"/>
      <c r="BD111" s="1"/>
      <c r="BE111" s="1"/>
      <c r="BF111" s="15"/>
      <c r="BG111" s="16">
        <f t="shared" si="36"/>
        <v>0</v>
      </c>
      <c r="BH111" s="16">
        <f t="shared" si="37"/>
        <v>24</v>
      </c>
    </row>
    <row r="112" spans="1:60" ht="25.5" customHeight="1" x14ac:dyDescent="0.25">
      <c r="A112" s="4" t="s">
        <v>892</v>
      </c>
      <c r="B112" s="18" t="s">
        <v>893</v>
      </c>
      <c r="C112" s="5" t="s">
        <v>1816</v>
      </c>
      <c r="D112" s="53">
        <v>0.03</v>
      </c>
      <c r="E112" s="18" t="s">
        <v>258</v>
      </c>
      <c r="F112" s="18" t="s">
        <v>73</v>
      </c>
      <c r="G112" s="18" t="s">
        <v>894</v>
      </c>
      <c r="H112" s="1" t="s">
        <v>1823</v>
      </c>
      <c r="I112" s="1" t="s">
        <v>27</v>
      </c>
      <c r="J112" s="18" t="s">
        <v>804</v>
      </c>
      <c r="K112" s="22">
        <v>80</v>
      </c>
      <c r="L112" s="18">
        <v>20</v>
      </c>
      <c r="M112" s="23" t="s">
        <v>895</v>
      </c>
      <c r="N112" s="23" t="s">
        <v>793</v>
      </c>
      <c r="O112" s="3" t="s">
        <v>33</v>
      </c>
      <c r="P112" s="4" t="s">
        <v>38</v>
      </c>
      <c r="Q112" s="18" t="s">
        <v>2304</v>
      </c>
      <c r="R112" s="5"/>
      <c r="S112" s="5"/>
      <c r="T112" s="5"/>
      <c r="U112" s="5"/>
      <c r="V112" s="5"/>
      <c r="W112" s="5"/>
      <c r="X112" s="5" t="s">
        <v>36</v>
      </c>
      <c r="Y112" s="24">
        <v>43167</v>
      </c>
      <c r="Z112" s="21" t="s">
        <v>32</v>
      </c>
      <c r="AA112" s="24">
        <v>44263</v>
      </c>
      <c r="AB112" s="24"/>
      <c r="AC112" s="2" t="str">
        <f t="shared" si="21"/>
        <v>100</v>
      </c>
      <c r="AD112" s="2">
        <f t="shared" si="33"/>
        <v>0.03</v>
      </c>
      <c r="AE112" s="2">
        <f t="shared" si="23"/>
        <v>0.03</v>
      </c>
      <c r="AF112" s="1" t="str">
        <f t="shared" si="38"/>
        <v>5</v>
      </c>
      <c r="AG112" s="1">
        <v>12</v>
      </c>
      <c r="AH112" s="1" t="s">
        <v>27</v>
      </c>
      <c r="AI112" s="1">
        <f t="shared" si="24"/>
        <v>0.8</v>
      </c>
      <c r="AJ112" s="1">
        <f t="shared" si="25"/>
        <v>0.2</v>
      </c>
      <c r="AK112" s="25">
        <v>1</v>
      </c>
      <c r="AL112" s="1">
        <v>0</v>
      </c>
      <c r="AM112" s="1">
        <f t="shared" si="34"/>
        <v>1</v>
      </c>
      <c r="AN112" s="1"/>
      <c r="AO112" s="47">
        <v>1</v>
      </c>
      <c r="AP112" s="66"/>
      <c r="AQ112" s="28">
        <v>1</v>
      </c>
      <c r="AR112" s="25"/>
      <c r="AT112" s="11"/>
      <c r="AU112" s="12">
        <f t="shared" si="27"/>
        <v>1</v>
      </c>
      <c r="AV112" s="30"/>
      <c r="AW112" s="28"/>
      <c r="AX112" s="28"/>
      <c r="AY112" s="28"/>
      <c r="AZ112" s="39"/>
      <c r="BA112" s="14">
        <f t="shared" si="35"/>
        <v>0</v>
      </c>
      <c r="BB112" s="30"/>
      <c r="BC112" s="28"/>
      <c r="BD112" s="28"/>
      <c r="BE112" s="28"/>
      <c r="BF112" s="39"/>
      <c r="BG112" s="16">
        <f t="shared" si="36"/>
        <v>0</v>
      </c>
      <c r="BH112" s="16">
        <f t="shared" si="37"/>
        <v>1</v>
      </c>
    </row>
    <row r="113" spans="1:61" ht="25.5" customHeight="1" x14ac:dyDescent="0.25">
      <c r="A113" s="4" t="s">
        <v>270</v>
      </c>
      <c r="B113" s="18" t="s">
        <v>271</v>
      </c>
      <c r="C113" s="5" t="s">
        <v>1816</v>
      </c>
      <c r="D113" s="53">
        <v>0.28999999999999998</v>
      </c>
      <c r="E113" s="18" t="s">
        <v>258</v>
      </c>
      <c r="F113" s="18" t="s">
        <v>73</v>
      </c>
      <c r="G113" s="18" t="s">
        <v>272</v>
      </c>
      <c r="H113" s="1" t="s">
        <v>1822</v>
      </c>
      <c r="I113" s="1" t="s">
        <v>27</v>
      </c>
      <c r="J113" s="18" t="s">
        <v>804</v>
      </c>
      <c r="K113" s="22">
        <v>75</v>
      </c>
      <c r="L113" s="18">
        <v>25</v>
      </c>
      <c r="M113" s="68" t="s">
        <v>28</v>
      </c>
      <c r="N113" s="23" t="s">
        <v>273</v>
      </c>
      <c r="O113" s="3" t="s">
        <v>33</v>
      </c>
      <c r="P113" s="4" t="s">
        <v>38</v>
      </c>
      <c r="Q113" s="18" t="s">
        <v>2305</v>
      </c>
      <c r="R113" s="5"/>
      <c r="S113" s="5"/>
      <c r="T113" s="5"/>
      <c r="U113" s="5"/>
      <c r="V113" s="5"/>
      <c r="W113" s="5"/>
      <c r="X113" s="5" t="s">
        <v>36</v>
      </c>
      <c r="Y113" s="24">
        <v>40169</v>
      </c>
      <c r="Z113" s="21" t="s">
        <v>38</v>
      </c>
      <c r="AA113" s="24" t="s">
        <v>27</v>
      </c>
      <c r="AB113" s="24"/>
      <c r="AC113" s="2" t="str">
        <f t="shared" si="21"/>
        <v>100</v>
      </c>
      <c r="AD113" s="2">
        <f t="shared" si="33"/>
        <v>0.28999999999999998</v>
      </c>
      <c r="AE113" s="2">
        <f t="shared" si="23"/>
        <v>0.28999999999999998</v>
      </c>
      <c r="AF113" s="1" t="str">
        <f t="shared" si="38"/>
        <v>5</v>
      </c>
      <c r="AG113" s="1" t="s">
        <v>829</v>
      </c>
      <c r="AH113" s="1" t="s">
        <v>27</v>
      </c>
      <c r="AI113" s="1">
        <f t="shared" si="24"/>
        <v>6.75</v>
      </c>
      <c r="AJ113" s="1">
        <f t="shared" si="25"/>
        <v>2.25</v>
      </c>
      <c r="AK113" s="25">
        <v>9</v>
      </c>
      <c r="AL113" s="1">
        <v>0</v>
      </c>
      <c r="AM113" s="1">
        <f t="shared" si="34"/>
        <v>9</v>
      </c>
      <c r="AN113" s="1"/>
      <c r="AO113" s="47">
        <v>6</v>
      </c>
      <c r="AP113" s="66">
        <v>5</v>
      </c>
      <c r="AQ113" s="25">
        <v>1</v>
      </c>
      <c r="AR113" s="28"/>
      <c r="AS113" s="25"/>
      <c r="AT113" s="11"/>
      <c r="AU113" s="12">
        <f t="shared" si="27"/>
        <v>6</v>
      </c>
      <c r="AV113" s="30"/>
      <c r="AW113" s="28"/>
      <c r="AX113" s="28"/>
      <c r="AY113" s="28"/>
      <c r="AZ113" s="39"/>
      <c r="BA113" s="14">
        <f t="shared" si="35"/>
        <v>0</v>
      </c>
      <c r="BB113" s="30"/>
      <c r="BC113" s="28"/>
      <c r="BD113" s="28"/>
      <c r="BE113" s="28"/>
      <c r="BF113" s="39"/>
      <c r="BG113" s="16">
        <f t="shared" si="36"/>
        <v>0</v>
      </c>
      <c r="BH113" s="16">
        <f t="shared" si="37"/>
        <v>6</v>
      </c>
    </row>
    <row r="114" spans="1:61" ht="25.5" customHeight="1" x14ac:dyDescent="0.25">
      <c r="A114" s="1" t="s">
        <v>274</v>
      </c>
      <c r="B114" s="1" t="s">
        <v>275</v>
      </c>
      <c r="C114" s="1" t="s">
        <v>1806</v>
      </c>
      <c r="D114" s="2">
        <v>228.8</v>
      </c>
      <c r="E114" s="1" t="s">
        <v>258</v>
      </c>
      <c r="F114" s="43" t="s">
        <v>73</v>
      </c>
      <c r="G114" s="1" t="s">
        <v>27</v>
      </c>
      <c r="H114" s="1" t="s">
        <v>27</v>
      </c>
      <c r="I114" s="1" t="s">
        <v>27</v>
      </c>
      <c r="J114" s="3" t="s">
        <v>2968</v>
      </c>
      <c r="K114" s="3">
        <v>90</v>
      </c>
      <c r="L114" s="3">
        <v>10</v>
      </c>
      <c r="M114" s="70" t="s">
        <v>1980</v>
      </c>
      <c r="N114" s="4" t="s">
        <v>276</v>
      </c>
      <c r="O114" s="3" t="s">
        <v>33</v>
      </c>
      <c r="P114" s="3" t="s">
        <v>38</v>
      </c>
      <c r="Q114" s="1" t="s">
        <v>277</v>
      </c>
      <c r="R114" s="4" t="s">
        <v>2563</v>
      </c>
      <c r="S114" s="4" t="s">
        <v>2257</v>
      </c>
      <c r="T114" s="6" t="s">
        <v>2163</v>
      </c>
      <c r="U114" s="4" t="s">
        <v>1503</v>
      </c>
      <c r="V114" s="4" t="s">
        <v>1848</v>
      </c>
      <c r="W114" s="4" t="s">
        <v>1911</v>
      </c>
      <c r="X114" s="4" t="s">
        <v>36</v>
      </c>
      <c r="Y114" s="1" t="s">
        <v>27</v>
      </c>
      <c r="Z114" s="1" t="s">
        <v>27</v>
      </c>
      <c r="AA114" s="1" t="s">
        <v>27</v>
      </c>
      <c r="AB114" s="1"/>
      <c r="AC114" s="2" t="str">
        <f t="shared" si="21"/>
        <v>65</v>
      </c>
      <c r="AD114" s="2">
        <f t="shared" si="33"/>
        <v>228.8</v>
      </c>
      <c r="AE114" s="2">
        <f t="shared" si="23"/>
        <v>148.72</v>
      </c>
      <c r="AF114" s="2" t="str">
        <f t="shared" si="38"/>
        <v>70</v>
      </c>
      <c r="AG114" s="1" t="str">
        <f>IF(AK114&lt;=10,"24",IF(AK114&gt;10,"30"))</f>
        <v>30</v>
      </c>
      <c r="AH114" s="1">
        <v>20</v>
      </c>
      <c r="AI114" s="1">
        <f t="shared" si="24"/>
        <v>2676.96</v>
      </c>
      <c r="AJ114" s="1">
        <f t="shared" si="25"/>
        <v>297.44</v>
      </c>
      <c r="AK114" s="7">
        <f>AE114*AH114</f>
        <v>2974.4</v>
      </c>
      <c r="AL114" s="7">
        <v>0</v>
      </c>
      <c r="AM114" s="7">
        <f t="shared" si="34"/>
        <v>2974.4</v>
      </c>
      <c r="AN114" s="7"/>
      <c r="AO114" s="8">
        <v>2974</v>
      </c>
      <c r="AP114" s="9"/>
      <c r="AQ114" s="1"/>
      <c r="AR114" s="1">
        <v>35</v>
      </c>
      <c r="AS114" s="1">
        <v>70</v>
      </c>
      <c r="AT114" s="15">
        <v>70</v>
      </c>
      <c r="AU114" s="12">
        <f t="shared" si="27"/>
        <v>175</v>
      </c>
      <c r="AV114" s="9">
        <v>70</v>
      </c>
      <c r="AW114" s="1">
        <v>70</v>
      </c>
      <c r="AX114" s="1">
        <v>70</v>
      </c>
      <c r="AY114" s="1">
        <v>70</v>
      </c>
      <c r="AZ114" s="11">
        <v>70</v>
      </c>
      <c r="BA114" s="14">
        <f t="shared" si="35"/>
        <v>350</v>
      </c>
      <c r="BB114" s="13">
        <v>70</v>
      </c>
      <c r="BC114" s="10">
        <v>70</v>
      </c>
      <c r="BD114" s="10">
        <v>70</v>
      </c>
      <c r="BE114" s="10">
        <v>70</v>
      </c>
      <c r="BF114" s="11">
        <v>70</v>
      </c>
      <c r="BG114" s="16">
        <f t="shared" si="36"/>
        <v>350</v>
      </c>
      <c r="BH114" s="16">
        <f t="shared" si="37"/>
        <v>875</v>
      </c>
    </row>
    <row r="115" spans="1:61" ht="25.5" customHeight="1" x14ac:dyDescent="0.25">
      <c r="A115" s="4" t="s">
        <v>896</v>
      </c>
      <c r="B115" s="18" t="s">
        <v>257</v>
      </c>
      <c r="C115" s="5" t="s">
        <v>1816</v>
      </c>
      <c r="D115" s="53">
        <v>0.13</v>
      </c>
      <c r="E115" s="18" t="s">
        <v>258</v>
      </c>
      <c r="F115" s="18" t="s">
        <v>73</v>
      </c>
      <c r="G115" s="4" t="s">
        <v>897</v>
      </c>
      <c r="H115" s="1" t="s">
        <v>1823</v>
      </c>
      <c r="I115" s="1" t="s">
        <v>27</v>
      </c>
      <c r="J115" s="18" t="s">
        <v>2970</v>
      </c>
      <c r="K115" s="22">
        <v>0</v>
      </c>
      <c r="L115" s="18">
        <v>100</v>
      </c>
      <c r="M115" s="68" t="s">
        <v>898</v>
      </c>
      <c r="N115" s="23" t="s">
        <v>899</v>
      </c>
      <c r="O115" s="62" t="s">
        <v>33</v>
      </c>
      <c r="P115" s="4" t="s">
        <v>38</v>
      </c>
      <c r="Q115" s="5" t="s">
        <v>2296</v>
      </c>
      <c r="R115" s="5"/>
      <c r="S115" s="5"/>
      <c r="T115" s="5"/>
      <c r="U115" s="5"/>
      <c r="V115" s="5"/>
      <c r="W115" s="5"/>
      <c r="X115" s="5" t="s">
        <v>36</v>
      </c>
      <c r="Y115" s="24">
        <v>42880</v>
      </c>
      <c r="Z115" s="4" t="s">
        <v>38</v>
      </c>
      <c r="AA115" s="24" t="s">
        <v>27</v>
      </c>
      <c r="AB115" s="24"/>
      <c r="AC115" s="2" t="str">
        <f t="shared" si="21"/>
        <v>100</v>
      </c>
      <c r="AD115" s="2">
        <f t="shared" si="33"/>
        <v>0.13</v>
      </c>
      <c r="AE115" s="2">
        <f t="shared" si="23"/>
        <v>0.13</v>
      </c>
      <c r="AF115" s="1" t="str">
        <f t="shared" si="38"/>
        <v>5</v>
      </c>
      <c r="AG115" s="1" t="s">
        <v>829</v>
      </c>
      <c r="AH115" s="1" t="s">
        <v>27</v>
      </c>
      <c r="AI115" s="1">
        <f t="shared" si="24"/>
        <v>0</v>
      </c>
      <c r="AJ115" s="1">
        <f t="shared" si="25"/>
        <v>2</v>
      </c>
      <c r="AK115" s="25">
        <v>2</v>
      </c>
      <c r="AL115" s="1">
        <v>1</v>
      </c>
      <c r="AM115" s="1">
        <f t="shared" si="34"/>
        <v>1</v>
      </c>
      <c r="AN115" s="1"/>
      <c r="AO115" s="47">
        <v>2</v>
      </c>
      <c r="AP115" s="30">
        <v>2</v>
      </c>
      <c r="AQ115" s="25"/>
      <c r="AR115" s="28"/>
      <c r="AS115" s="25"/>
      <c r="AT115" s="11"/>
      <c r="AU115" s="12">
        <f t="shared" si="27"/>
        <v>1</v>
      </c>
      <c r="AV115" s="30"/>
      <c r="AW115" s="28"/>
      <c r="AX115" s="28"/>
      <c r="AY115" s="1"/>
      <c r="AZ115" s="15"/>
      <c r="BA115" s="14">
        <f t="shared" si="35"/>
        <v>0</v>
      </c>
      <c r="BB115" s="30"/>
      <c r="BC115" s="28"/>
      <c r="BD115" s="28"/>
      <c r="BE115" s="28"/>
      <c r="BF115" s="39"/>
      <c r="BG115" s="16">
        <f t="shared" si="36"/>
        <v>0</v>
      </c>
      <c r="BH115" s="16">
        <f t="shared" si="37"/>
        <v>1</v>
      </c>
    </row>
    <row r="116" spans="1:61" ht="25.5" customHeight="1" x14ac:dyDescent="0.25">
      <c r="A116" s="1" t="s">
        <v>281</v>
      </c>
      <c r="B116" s="43" t="s">
        <v>282</v>
      </c>
      <c r="C116" s="1" t="s">
        <v>1806</v>
      </c>
      <c r="D116" s="2">
        <v>1.75</v>
      </c>
      <c r="E116" s="1" t="s">
        <v>283</v>
      </c>
      <c r="F116" s="1" t="s">
        <v>29</v>
      </c>
      <c r="G116" s="1" t="s">
        <v>27</v>
      </c>
      <c r="H116" s="1" t="s">
        <v>27</v>
      </c>
      <c r="I116" s="1" t="s">
        <v>27</v>
      </c>
      <c r="J116" s="4" t="s">
        <v>804</v>
      </c>
      <c r="K116" s="4">
        <v>100</v>
      </c>
      <c r="L116" s="4">
        <v>0</v>
      </c>
      <c r="M116" s="70" t="s">
        <v>269</v>
      </c>
      <c r="N116" s="4" t="s">
        <v>146</v>
      </c>
      <c r="O116" s="62" t="s">
        <v>33</v>
      </c>
      <c r="P116" s="3" t="s">
        <v>38</v>
      </c>
      <c r="Q116" s="5" t="s">
        <v>42</v>
      </c>
      <c r="R116" s="4" t="s">
        <v>117</v>
      </c>
      <c r="S116" s="4" t="s">
        <v>1833</v>
      </c>
      <c r="T116" s="6" t="s">
        <v>2163</v>
      </c>
      <c r="U116" s="4" t="s">
        <v>1503</v>
      </c>
      <c r="V116" s="4" t="s">
        <v>1820</v>
      </c>
      <c r="W116" s="4" t="s">
        <v>44</v>
      </c>
      <c r="X116" s="4" t="s">
        <v>36</v>
      </c>
      <c r="Y116" s="1" t="s">
        <v>27</v>
      </c>
      <c r="Z116" s="1" t="s">
        <v>27</v>
      </c>
      <c r="AA116" s="1" t="s">
        <v>27</v>
      </c>
      <c r="AB116" s="1"/>
      <c r="AC116" s="2" t="str">
        <f t="shared" si="21"/>
        <v>85</v>
      </c>
      <c r="AD116" s="2">
        <f t="shared" si="33"/>
        <v>1.75</v>
      </c>
      <c r="AE116" s="2">
        <f t="shared" si="23"/>
        <v>1.4875</v>
      </c>
      <c r="AF116" s="2" t="str">
        <f t="shared" si="38"/>
        <v>20</v>
      </c>
      <c r="AG116" s="1" t="str">
        <f>IF(AK116&lt;=10,"24",IF(AK116&gt;10,"30"))</f>
        <v>30</v>
      </c>
      <c r="AH116" s="1">
        <v>30</v>
      </c>
      <c r="AI116" s="1">
        <f t="shared" si="24"/>
        <v>44.625</v>
      </c>
      <c r="AJ116" s="1">
        <f t="shared" si="25"/>
        <v>0</v>
      </c>
      <c r="AK116" s="7">
        <f>AE116*AH116</f>
        <v>44.625</v>
      </c>
      <c r="AL116" s="7">
        <v>0</v>
      </c>
      <c r="AM116" s="7">
        <f t="shared" si="34"/>
        <v>44.625</v>
      </c>
      <c r="AN116" s="7"/>
      <c r="AO116" s="8">
        <v>45</v>
      </c>
      <c r="AP116" s="9"/>
      <c r="AQ116" s="1"/>
      <c r="AR116" s="1">
        <v>10</v>
      </c>
      <c r="AS116" s="10">
        <v>20</v>
      </c>
      <c r="AT116" s="15">
        <v>15</v>
      </c>
      <c r="AU116" s="12">
        <f t="shared" si="27"/>
        <v>45</v>
      </c>
      <c r="AV116" s="9"/>
      <c r="AW116" s="1"/>
      <c r="AX116" s="1"/>
      <c r="AY116" s="1"/>
      <c r="AZ116" s="15"/>
      <c r="BA116" s="14">
        <f t="shared" si="35"/>
        <v>0</v>
      </c>
      <c r="BB116" s="9"/>
      <c r="BC116" s="1"/>
      <c r="BD116" s="1"/>
      <c r="BE116" s="1"/>
      <c r="BF116" s="15"/>
      <c r="BG116" s="16">
        <f t="shared" si="36"/>
        <v>0</v>
      </c>
      <c r="BH116" s="16">
        <f t="shared" si="37"/>
        <v>45</v>
      </c>
    </row>
    <row r="117" spans="1:61" ht="25.5" customHeight="1" x14ac:dyDescent="0.25">
      <c r="A117" s="4" t="s">
        <v>900</v>
      </c>
      <c r="B117" s="4" t="s">
        <v>901</v>
      </c>
      <c r="C117" s="5" t="s">
        <v>1816</v>
      </c>
      <c r="D117" s="21">
        <v>0.1</v>
      </c>
      <c r="E117" s="4" t="s">
        <v>283</v>
      </c>
      <c r="F117" s="4" t="s">
        <v>29</v>
      </c>
      <c r="G117" s="4" t="s">
        <v>902</v>
      </c>
      <c r="H117" s="1" t="s">
        <v>1824</v>
      </c>
      <c r="I117" s="1" t="s">
        <v>27</v>
      </c>
      <c r="J117" s="18" t="s">
        <v>804</v>
      </c>
      <c r="K117" s="22">
        <v>100</v>
      </c>
      <c r="L117" s="4">
        <v>0</v>
      </c>
      <c r="M117" s="23" t="s">
        <v>811</v>
      </c>
      <c r="N117" s="23" t="s">
        <v>793</v>
      </c>
      <c r="O117" s="3" t="s">
        <v>33</v>
      </c>
      <c r="P117" s="4" t="s">
        <v>38</v>
      </c>
      <c r="Q117" s="10" t="s">
        <v>42</v>
      </c>
      <c r="R117" s="5"/>
      <c r="S117" s="5"/>
      <c r="T117" s="5"/>
      <c r="U117" s="5"/>
      <c r="V117" s="5"/>
      <c r="W117" s="5"/>
      <c r="X117" s="5" t="s">
        <v>36</v>
      </c>
      <c r="Y117" s="24">
        <v>42886</v>
      </c>
      <c r="Z117" s="4" t="s">
        <v>32</v>
      </c>
      <c r="AA117" s="41">
        <v>44287</v>
      </c>
      <c r="AB117" s="41" t="s">
        <v>38</v>
      </c>
      <c r="AC117" s="2" t="str">
        <f t="shared" si="21"/>
        <v>100</v>
      </c>
      <c r="AD117" s="2">
        <f t="shared" si="33"/>
        <v>0.1</v>
      </c>
      <c r="AE117" s="2">
        <f t="shared" si="23"/>
        <v>0.1</v>
      </c>
      <c r="AF117" s="2" t="str">
        <f t="shared" si="38"/>
        <v>5</v>
      </c>
      <c r="AG117" s="1">
        <v>18</v>
      </c>
      <c r="AH117" s="1" t="s">
        <v>27</v>
      </c>
      <c r="AI117" s="1">
        <f t="shared" si="24"/>
        <v>1</v>
      </c>
      <c r="AJ117" s="1">
        <f t="shared" si="25"/>
        <v>0</v>
      </c>
      <c r="AK117" s="25">
        <v>1</v>
      </c>
      <c r="AL117" s="1">
        <v>0</v>
      </c>
      <c r="AM117" s="1">
        <f t="shared" si="34"/>
        <v>1</v>
      </c>
      <c r="AN117" s="1"/>
      <c r="AO117" s="47">
        <v>1</v>
      </c>
      <c r="AP117" s="27"/>
      <c r="AQ117" s="25">
        <v>1</v>
      </c>
      <c r="AR117" s="28"/>
      <c r="AS117" s="25"/>
      <c r="AT117" s="29"/>
      <c r="AU117" s="12">
        <f t="shared" si="27"/>
        <v>1</v>
      </c>
      <c r="AV117" s="30"/>
      <c r="AW117" s="28"/>
      <c r="AX117" s="1"/>
      <c r="AY117" s="1"/>
      <c r="AZ117" s="15"/>
      <c r="BA117" s="14">
        <f t="shared" si="35"/>
        <v>0</v>
      </c>
      <c r="BB117" s="9"/>
      <c r="BC117" s="1"/>
      <c r="BD117" s="1"/>
      <c r="BE117" s="1"/>
      <c r="BF117" s="15"/>
      <c r="BG117" s="16">
        <f t="shared" si="36"/>
        <v>0</v>
      </c>
      <c r="BH117" s="16">
        <f t="shared" si="37"/>
        <v>1</v>
      </c>
    </row>
    <row r="118" spans="1:61" ht="25.5" customHeight="1" x14ac:dyDescent="0.25">
      <c r="A118" s="4" t="s">
        <v>2887</v>
      </c>
      <c r="B118" s="122" t="s">
        <v>2685</v>
      </c>
      <c r="C118" s="1" t="s">
        <v>1806</v>
      </c>
      <c r="D118" s="5">
        <v>2.73</v>
      </c>
      <c r="E118" s="4" t="s">
        <v>283</v>
      </c>
      <c r="F118" s="5" t="s">
        <v>29</v>
      </c>
      <c r="G118" s="1" t="s">
        <v>27</v>
      </c>
      <c r="H118" s="1" t="s">
        <v>27</v>
      </c>
      <c r="I118" s="1" t="s">
        <v>27</v>
      </c>
      <c r="J118" s="4" t="s">
        <v>804</v>
      </c>
      <c r="K118" s="4">
        <v>100</v>
      </c>
      <c r="L118" s="4">
        <v>0</v>
      </c>
      <c r="M118" s="23" t="s">
        <v>898</v>
      </c>
      <c r="N118" s="4" t="s">
        <v>2764</v>
      </c>
      <c r="O118" s="4" t="s">
        <v>33</v>
      </c>
      <c r="P118" s="4" t="s">
        <v>38</v>
      </c>
      <c r="Q118" s="4" t="s">
        <v>42</v>
      </c>
      <c r="R118" s="4" t="s">
        <v>117</v>
      </c>
      <c r="S118" s="4" t="s">
        <v>1833</v>
      </c>
      <c r="T118" s="6" t="s">
        <v>2163</v>
      </c>
      <c r="U118" s="4" t="s">
        <v>129</v>
      </c>
      <c r="V118" s="4" t="s">
        <v>1820</v>
      </c>
      <c r="W118" s="4" t="s">
        <v>44</v>
      </c>
      <c r="X118" s="4" t="s">
        <v>36</v>
      </c>
      <c r="Y118" s="1" t="s">
        <v>27</v>
      </c>
      <c r="Z118" s="1" t="s">
        <v>27</v>
      </c>
      <c r="AA118" s="1" t="s">
        <v>27</v>
      </c>
      <c r="AC118" s="2" t="str">
        <f t="shared" si="21"/>
        <v>85</v>
      </c>
      <c r="AD118" s="2">
        <f t="shared" si="33"/>
        <v>2.73</v>
      </c>
      <c r="AE118" s="2">
        <f t="shared" si="23"/>
        <v>2.3205</v>
      </c>
      <c r="AF118" s="2" t="str">
        <f t="shared" si="38"/>
        <v>30</v>
      </c>
      <c r="AG118" s="1" t="str">
        <f t="shared" ref="AG118:AG123" si="41">IF(AK118&lt;=10,"24",IF(AK118&gt;10,"30"))</f>
        <v>30</v>
      </c>
      <c r="AH118" s="4">
        <v>30</v>
      </c>
      <c r="AI118" s="1">
        <f t="shared" si="24"/>
        <v>69.614999999999995</v>
      </c>
      <c r="AJ118" s="1">
        <f t="shared" si="25"/>
        <v>0</v>
      </c>
      <c r="AK118" s="7">
        <f t="shared" ref="AK118:AK123" si="42">AE118*AH118</f>
        <v>69.614999999999995</v>
      </c>
      <c r="AL118" s="1">
        <v>0</v>
      </c>
      <c r="AM118" s="1">
        <f t="shared" si="34"/>
        <v>69.614999999999995</v>
      </c>
      <c r="AO118" s="8">
        <v>70</v>
      </c>
      <c r="AP118" s="17"/>
      <c r="AR118" s="4">
        <v>15</v>
      </c>
      <c r="AS118" s="4">
        <v>30</v>
      </c>
      <c r="AT118" s="20">
        <v>25</v>
      </c>
      <c r="AU118" s="12">
        <f t="shared" si="27"/>
        <v>70</v>
      </c>
      <c r="AV118" s="17"/>
      <c r="AZ118" s="20"/>
      <c r="BA118" s="14">
        <f t="shared" si="35"/>
        <v>0</v>
      </c>
      <c r="BB118" s="17"/>
      <c r="BF118" s="20"/>
      <c r="BG118" s="16">
        <f t="shared" si="36"/>
        <v>0</v>
      </c>
      <c r="BH118" s="16">
        <f t="shared" si="37"/>
        <v>70</v>
      </c>
    </row>
    <row r="119" spans="1:61" ht="25.5" customHeight="1" x14ac:dyDescent="0.25">
      <c r="A119" s="4" t="s">
        <v>2888</v>
      </c>
      <c r="B119" s="122" t="s">
        <v>2684</v>
      </c>
      <c r="C119" s="1" t="s">
        <v>1806</v>
      </c>
      <c r="D119" s="5">
        <v>14.64</v>
      </c>
      <c r="E119" s="4" t="s">
        <v>283</v>
      </c>
      <c r="F119" s="5" t="s">
        <v>29</v>
      </c>
      <c r="G119" s="1" t="s">
        <v>27</v>
      </c>
      <c r="H119" s="1" t="s">
        <v>27</v>
      </c>
      <c r="I119" s="1" t="s">
        <v>27</v>
      </c>
      <c r="J119" s="4" t="s">
        <v>804</v>
      </c>
      <c r="K119" s="4">
        <v>100</v>
      </c>
      <c r="L119" s="4">
        <v>0</v>
      </c>
      <c r="M119" s="23" t="s">
        <v>898</v>
      </c>
      <c r="N119" s="4" t="s">
        <v>2817</v>
      </c>
      <c r="O119" s="4" t="s">
        <v>33</v>
      </c>
      <c r="P119" s="4" t="s">
        <v>38</v>
      </c>
      <c r="Q119" s="4" t="s">
        <v>42</v>
      </c>
      <c r="R119" s="4" t="s">
        <v>117</v>
      </c>
      <c r="S119" s="4" t="s">
        <v>1833</v>
      </c>
      <c r="T119" s="6" t="s">
        <v>2163</v>
      </c>
      <c r="U119" s="4" t="s">
        <v>129</v>
      </c>
      <c r="V119" s="4" t="s">
        <v>1820</v>
      </c>
      <c r="W119" s="4" t="s">
        <v>44</v>
      </c>
      <c r="X119" s="4" t="s">
        <v>36</v>
      </c>
      <c r="Y119" s="1" t="s">
        <v>27</v>
      </c>
      <c r="Z119" s="1" t="s">
        <v>27</v>
      </c>
      <c r="AA119" s="1" t="s">
        <v>27</v>
      </c>
      <c r="AC119" s="2" t="str">
        <f t="shared" si="21"/>
        <v>65</v>
      </c>
      <c r="AD119" s="2">
        <f t="shared" si="33"/>
        <v>14.64</v>
      </c>
      <c r="AE119" s="2">
        <f t="shared" si="23"/>
        <v>9.516</v>
      </c>
      <c r="AF119" s="2" t="str">
        <f t="shared" si="38"/>
        <v>70</v>
      </c>
      <c r="AG119" s="1" t="str">
        <f t="shared" si="41"/>
        <v>30</v>
      </c>
      <c r="AH119" s="4">
        <v>30</v>
      </c>
      <c r="AI119" s="1">
        <f t="shared" si="24"/>
        <v>285.48</v>
      </c>
      <c r="AJ119" s="1">
        <f t="shared" si="25"/>
        <v>0</v>
      </c>
      <c r="AK119" s="7">
        <f t="shared" si="42"/>
        <v>285.48</v>
      </c>
      <c r="AL119" s="1">
        <v>0</v>
      </c>
      <c r="AM119" s="1">
        <f t="shared" si="34"/>
        <v>285.48</v>
      </c>
      <c r="AO119" s="8">
        <v>285</v>
      </c>
      <c r="AP119" s="17"/>
      <c r="AR119" s="4">
        <v>35</v>
      </c>
      <c r="AS119" s="4">
        <v>70</v>
      </c>
      <c r="AT119" s="20">
        <v>70</v>
      </c>
      <c r="AU119" s="12">
        <f t="shared" si="27"/>
        <v>175</v>
      </c>
      <c r="AV119" s="17">
        <v>70</v>
      </c>
      <c r="AW119" s="4">
        <v>40</v>
      </c>
      <c r="AZ119" s="20"/>
      <c r="BA119" s="14">
        <f t="shared" si="35"/>
        <v>110</v>
      </c>
      <c r="BB119" s="17"/>
      <c r="BF119" s="20"/>
      <c r="BG119" s="16">
        <f t="shared" si="36"/>
        <v>0</v>
      </c>
      <c r="BH119" s="16">
        <f t="shared" si="37"/>
        <v>285</v>
      </c>
    </row>
    <row r="120" spans="1:61" ht="25.5" customHeight="1" x14ac:dyDescent="0.25">
      <c r="A120" s="4" t="s">
        <v>2889</v>
      </c>
      <c r="B120" s="122" t="s">
        <v>2686</v>
      </c>
      <c r="C120" s="1" t="s">
        <v>1806</v>
      </c>
      <c r="D120" s="5">
        <v>0.56999999999999995</v>
      </c>
      <c r="E120" s="4" t="s">
        <v>283</v>
      </c>
      <c r="F120" s="5" t="s">
        <v>29</v>
      </c>
      <c r="G120" s="1" t="s">
        <v>27</v>
      </c>
      <c r="H120" s="1" t="s">
        <v>27</v>
      </c>
      <c r="I120" s="1" t="s">
        <v>27</v>
      </c>
      <c r="J120" s="4" t="s">
        <v>804</v>
      </c>
      <c r="K120" s="4">
        <v>100</v>
      </c>
      <c r="L120" s="4">
        <v>0</v>
      </c>
      <c r="M120" s="23" t="s">
        <v>898</v>
      </c>
      <c r="N120" s="4" t="s">
        <v>2818</v>
      </c>
      <c r="O120" s="4" t="s">
        <v>33</v>
      </c>
      <c r="P120" s="4" t="s">
        <v>38</v>
      </c>
      <c r="Q120" s="4" t="s">
        <v>42</v>
      </c>
      <c r="R120" s="4" t="s">
        <v>117</v>
      </c>
      <c r="S120" s="4" t="s">
        <v>1833</v>
      </c>
      <c r="T120" s="6" t="s">
        <v>2163</v>
      </c>
      <c r="U120" s="4" t="s">
        <v>129</v>
      </c>
      <c r="V120" s="4" t="s">
        <v>1820</v>
      </c>
      <c r="W120" s="4" t="s">
        <v>44</v>
      </c>
      <c r="X120" s="4" t="s">
        <v>36</v>
      </c>
      <c r="Y120" s="1" t="s">
        <v>27</v>
      </c>
      <c r="Z120" s="1" t="s">
        <v>27</v>
      </c>
      <c r="AA120" s="1" t="s">
        <v>27</v>
      </c>
      <c r="AC120" s="2" t="str">
        <f t="shared" si="21"/>
        <v>100</v>
      </c>
      <c r="AD120" s="2">
        <f t="shared" si="33"/>
        <v>0.56999999999999995</v>
      </c>
      <c r="AE120" s="2">
        <f t="shared" si="23"/>
        <v>0.56999999999999995</v>
      </c>
      <c r="AF120" s="2" t="str">
        <f t="shared" si="38"/>
        <v>10</v>
      </c>
      <c r="AG120" s="1" t="str">
        <f t="shared" si="41"/>
        <v>30</v>
      </c>
      <c r="AH120" s="4">
        <v>30</v>
      </c>
      <c r="AI120" s="1">
        <f t="shared" si="24"/>
        <v>17.099999999999998</v>
      </c>
      <c r="AJ120" s="1">
        <f t="shared" si="25"/>
        <v>0</v>
      </c>
      <c r="AK120" s="7">
        <f t="shared" si="42"/>
        <v>17.099999999999998</v>
      </c>
      <c r="AL120" s="1">
        <v>0</v>
      </c>
      <c r="AM120" s="1">
        <f t="shared" si="34"/>
        <v>17.099999999999998</v>
      </c>
      <c r="AO120" s="8">
        <v>17</v>
      </c>
      <c r="AP120" s="17"/>
      <c r="AR120" s="4">
        <v>5</v>
      </c>
      <c r="AS120" s="4">
        <v>10</v>
      </c>
      <c r="AT120" s="20">
        <v>2</v>
      </c>
      <c r="AU120" s="12">
        <f t="shared" si="27"/>
        <v>17</v>
      </c>
      <c r="AV120" s="17"/>
      <c r="AZ120" s="20"/>
      <c r="BA120" s="14">
        <f t="shared" si="35"/>
        <v>0</v>
      </c>
      <c r="BB120" s="17"/>
      <c r="BF120" s="20"/>
      <c r="BG120" s="16">
        <f t="shared" si="36"/>
        <v>0</v>
      </c>
      <c r="BH120" s="16">
        <f t="shared" si="37"/>
        <v>17</v>
      </c>
    </row>
    <row r="121" spans="1:61" ht="25.5" customHeight="1" x14ac:dyDescent="0.25">
      <c r="A121" s="4" t="s">
        <v>2890</v>
      </c>
      <c r="B121" s="122" t="s">
        <v>2687</v>
      </c>
      <c r="C121" s="1" t="s">
        <v>1806</v>
      </c>
      <c r="D121" s="5">
        <v>4.24</v>
      </c>
      <c r="E121" s="4" t="s">
        <v>283</v>
      </c>
      <c r="F121" s="5" t="s">
        <v>29</v>
      </c>
      <c r="G121" s="1" t="s">
        <v>27</v>
      </c>
      <c r="H121" s="1" t="s">
        <v>27</v>
      </c>
      <c r="I121" s="1" t="s">
        <v>27</v>
      </c>
      <c r="J121" s="4" t="s">
        <v>804</v>
      </c>
      <c r="K121" s="4">
        <v>100</v>
      </c>
      <c r="L121" s="4">
        <v>0</v>
      </c>
      <c r="M121" s="23" t="s">
        <v>898</v>
      </c>
      <c r="N121" s="4" t="s">
        <v>2819</v>
      </c>
      <c r="O121" s="4" t="s">
        <v>33</v>
      </c>
      <c r="P121" s="4" t="s">
        <v>38</v>
      </c>
      <c r="Q121" s="4" t="s">
        <v>42</v>
      </c>
      <c r="R121" s="4" t="s">
        <v>117</v>
      </c>
      <c r="S121" s="4" t="s">
        <v>1833</v>
      </c>
      <c r="T121" s="6" t="s">
        <v>2163</v>
      </c>
      <c r="U121" s="4" t="s">
        <v>129</v>
      </c>
      <c r="V121" s="4" t="s">
        <v>1820</v>
      </c>
      <c r="W121" s="4" t="s">
        <v>44</v>
      </c>
      <c r="X121" s="4" t="s">
        <v>36</v>
      </c>
      <c r="Y121" s="1" t="s">
        <v>27</v>
      </c>
      <c r="Z121" s="1" t="s">
        <v>27</v>
      </c>
      <c r="AA121" s="1" t="s">
        <v>27</v>
      </c>
      <c r="AC121" s="2" t="str">
        <f t="shared" si="21"/>
        <v>85</v>
      </c>
      <c r="AD121" s="2">
        <f t="shared" si="33"/>
        <v>4.24</v>
      </c>
      <c r="AE121" s="2">
        <f t="shared" si="23"/>
        <v>3.6040000000000005</v>
      </c>
      <c r="AF121" s="2" t="str">
        <f t="shared" si="38"/>
        <v>40</v>
      </c>
      <c r="AG121" s="1" t="str">
        <f t="shared" si="41"/>
        <v>30</v>
      </c>
      <c r="AH121" s="4">
        <v>30</v>
      </c>
      <c r="AI121" s="1">
        <f t="shared" si="24"/>
        <v>108.12000000000002</v>
      </c>
      <c r="AJ121" s="1">
        <f t="shared" si="25"/>
        <v>0</v>
      </c>
      <c r="AK121" s="7">
        <f t="shared" si="42"/>
        <v>108.12000000000002</v>
      </c>
      <c r="AL121" s="1">
        <v>0</v>
      </c>
      <c r="AM121" s="1">
        <f t="shared" si="34"/>
        <v>108.12000000000002</v>
      </c>
      <c r="AO121" s="8">
        <v>108</v>
      </c>
      <c r="AP121" s="17"/>
      <c r="AR121" s="4">
        <v>20</v>
      </c>
      <c r="AS121" s="4">
        <v>40</v>
      </c>
      <c r="AT121" s="20">
        <v>40</v>
      </c>
      <c r="AU121" s="12">
        <f t="shared" si="27"/>
        <v>100</v>
      </c>
      <c r="AV121" s="17">
        <v>8</v>
      </c>
      <c r="AZ121" s="20"/>
      <c r="BA121" s="14">
        <f t="shared" si="35"/>
        <v>8</v>
      </c>
      <c r="BB121" s="17"/>
      <c r="BF121" s="20"/>
      <c r="BG121" s="16">
        <f t="shared" si="36"/>
        <v>0</v>
      </c>
      <c r="BH121" s="16">
        <f t="shared" si="37"/>
        <v>108</v>
      </c>
    </row>
    <row r="122" spans="1:61" ht="25.5" customHeight="1" x14ac:dyDescent="0.25">
      <c r="A122" s="4" t="s">
        <v>2891</v>
      </c>
      <c r="B122" s="122" t="s">
        <v>2688</v>
      </c>
      <c r="C122" s="1" t="s">
        <v>1806</v>
      </c>
      <c r="D122" s="5">
        <v>1.98</v>
      </c>
      <c r="E122" s="4" t="s">
        <v>283</v>
      </c>
      <c r="F122" s="5" t="s">
        <v>29</v>
      </c>
      <c r="G122" s="1" t="s">
        <v>27</v>
      </c>
      <c r="H122" s="1" t="s">
        <v>27</v>
      </c>
      <c r="I122" s="1" t="s">
        <v>27</v>
      </c>
      <c r="J122" s="4" t="s">
        <v>804</v>
      </c>
      <c r="K122" s="4">
        <v>100</v>
      </c>
      <c r="L122" s="4">
        <v>0</v>
      </c>
      <c r="M122" s="23" t="s">
        <v>898</v>
      </c>
      <c r="N122" s="4" t="s">
        <v>2765</v>
      </c>
      <c r="O122" s="4" t="s">
        <v>33</v>
      </c>
      <c r="P122" s="4" t="s">
        <v>38</v>
      </c>
      <c r="Q122" s="4" t="s">
        <v>42</v>
      </c>
      <c r="R122" s="4" t="s">
        <v>117</v>
      </c>
      <c r="S122" s="4" t="s">
        <v>1833</v>
      </c>
      <c r="T122" s="6" t="s">
        <v>2163</v>
      </c>
      <c r="U122" s="4" t="s">
        <v>129</v>
      </c>
      <c r="V122" s="4" t="s">
        <v>1820</v>
      </c>
      <c r="W122" s="4" t="s">
        <v>44</v>
      </c>
      <c r="X122" s="4" t="s">
        <v>36</v>
      </c>
      <c r="Y122" s="1" t="s">
        <v>27</v>
      </c>
      <c r="Z122" s="1" t="s">
        <v>27</v>
      </c>
      <c r="AA122" s="1" t="s">
        <v>27</v>
      </c>
      <c r="AC122" s="2" t="str">
        <f t="shared" si="21"/>
        <v>85</v>
      </c>
      <c r="AD122" s="2">
        <f t="shared" si="33"/>
        <v>1.98</v>
      </c>
      <c r="AE122" s="2">
        <f t="shared" si="23"/>
        <v>1.6830000000000001</v>
      </c>
      <c r="AF122" s="2" t="str">
        <f t="shared" si="38"/>
        <v>30</v>
      </c>
      <c r="AG122" s="1" t="str">
        <f t="shared" si="41"/>
        <v>30</v>
      </c>
      <c r="AH122" s="4">
        <v>30</v>
      </c>
      <c r="AI122" s="1">
        <f t="shared" si="24"/>
        <v>50.49</v>
      </c>
      <c r="AJ122" s="1">
        <f t="shared" si="25"/>
        <v>0</v>
      </c>
      <c r="AK122" s="7">
        <f t="shared" si="42"/>
        <v>50.49</v>
      </c>
      <c r="AL122" s="1">
        <v>0</v>
      </c>
      <c r="AM122" s="1">
        <f t="shared" si="34"/>
        <v>50.49</v>
      </c>
      <c r="AO122" s="8">
        <v>50</v>
      </c>
      <c r="AP122" s="17"/>
      <c r="AR122" s="4">
        <v>15</v>
      </c>
      <c r="AS122" s="4">
        <v>30</v>
      </c>
      <c r="AT122" s="20">
        <v>5</v>
      </c>
      <c r="AU122" s="12">
        <f t="shared" si="27"/>
        <v>50</v>
      </c>
      <c r="AV122" s="17"/>
      <c r="AZ122" s="20"/>
      <c r="BA122" s="14">
        <f t="shared" si="35"/>
        <v>0</v>
      </c>
      <c r="BB122" s="17"/>
      <c r="BF122" s="20"/>
      <c r="BG122" s="16">
        <f t="shared" si="36"/>
        <v>0</v>
      </c>
      <c r="BH122" s="16">
        <f t="shared" si="37"/>
        <v>50</v>
      </c>
    </row>
    <row r="123" spans="1:61" ht="25.5" customHeight="1" x14ac:dyDescent="0.25">
      <c r="A123" s="1" t="s">
        <v>284</v>
      </c>
      <c r="B123" s="1" t="s">
        <v>285</v>
      </c>
      <c r="C123" s="1" t="s">
        <v>1806</v>
      </c>
      <c r="D123" s="50">
        <v>15.62</v>
      </c>
      <c r="E123" s="1" t="s">
        <v>283</v>
      </c>
      <c r="F123" s="1" t="s">
        <v>29</v>
      </c>
      <c r="G123" s="1" t="s">
        <v>27</v>
      </c>
      <c r="H123" s="1" t="s">
        <v>27</v>
      </c>
      <c r="I123" s="1" t="s">
        <v>27</v>
      </c>
      <c r="J123" s="4" t="s">
        <v>804</v>
      </c>
      <c r="K123" s="4">
        <v>100</v>
      </c>
      <c r="L123" s="4">
        <v>0</v>
      </c>
      <c r="M123" s="4" t="s">
        <v>30</v>
      </c>
      <c r="N123" s="4" t="s">
        <v>286</v>
      </c>
      <c r="O123" s="3" t="s">
        <v>1825</v>
      </c>
      <c r="P123" s="3" t="s">
        <v>38</v>
      </c>
      <c r="Q123" s="4" t="s">
        <v>287</v>
      </c>
      <c r="R123" s="4" t="s">
        <v>1836</v>
      </c>
      <c r="S123" s="19" t="s">
        <v>1835</v>
      </c>
      <c r="T123" s="6" t="s">
        <v>2163</v>
      </c>
      <c r="U123" s="4" t="s">
        <v>1503</v>
      </c>
      <c r="V123" s="4" t="s">
        <v>1820</v>
      </c>
      <c r="W123" s="3" t="s">
        <v>1889</v>
      </c>
      <c r="X123" s="4" t="s">
        <v>36</v>
      </c>
      <c r="Y123" s="1" t="s">
        <v>27</v>
      </c>
      <c r="Z123" s="1" t="s">
        <v>27</v>
      </c>
      <c r="AA123" s="1" t="s">
        <v>27</v>
      </c>
      <c r="AB123" s="1"/>
      <c r="AC123" s="2" t="str">
        <f t="shared" si="21"/>
        <v>65</v>
      </c>
      <c r="AD123" s="2">
        <f t="shared" si="33"/>
        <v>15.62</v>
      </c>
      <c r="AE123" s="2">
        <f t="shared" si="23"/>
        <v>10.152999999999999</v>
      </c>
      <c r="AF123" s="2" t="str">
        <f t="shared" si="38"/>
        <v>70</v>
      </c>
      <c r="AG123" s="1" t="str">
        <f t="shared" si="41"/>
        <v>30</v>
      </c>
      <c r="AH123" s="1">
        <v>30</v>
      </c>
      <c r="AI123" s="1">
        <f t="shared" si="24"/>
        <v>304.58999999999997</v>
      </c>
      <c r="AJ123" s="1">
        <f t="shared" si="25"/>
        <v>0</v>
      </c>
      <c r="AK123" s="7">
        <f t="shared" si="42"/>
        <v>304.58999999999997</v>
      </c>
      <c r="AL123" s="7">
        <v>0</v>
      </c>
      <c r="AM123" s="7">
        <f t="shared" si="34"/>
        <v>304.58999999999997</v>
      </c>
      <c r="AN123" s="7"/>
      <c r="AO123" s="8">
        <v>305</v>
      </c>
      <c r="AP123" s="9"/>
      <c r="AQ123" s="1"/>
      <c r="AR123" s="1">
        <v>35</v>
      </c>
      <c r="AS123" s="1">
        <v>70</v>
      </c>
      <c r="AT123" s="15">
        <v>70</v>
      </c>
      <c r="AU123" s="12">
        <f t="shared" si="27"/>
        <v>175</v>
      </c>
      <c r="AV123" s="9">
        <v>70</v>
      </c>
      <c r="AW123" s="1">
        <v>60</v>
      </c>
      <c r="AX123" s="1"/>
      <c r="AY123" s="1"/>
      <c r="AZ123" s="15"/>
      <c r="BA123" s="14">
        <f t="shared" si="35"/>
        <v>130</v>
      </c>
      <c r="BB123" s="9"/>
      <c r="BC123" s="1"/>
      <c r="BD123" s="1"/>
      <c r="BE123" s="1"/>
      <c r="BF123" s="15"/>
      <c r="BG123" s="16">
        <f t="shared" si="36"/>
        <v>0</v>
      </c>
      <c r="BH123" s="16">
        <f t="shared" si="37"/>
        <v>305</v>
      </c>
    </row>
    <row r="124" spans="1:61" ht="25.5" customHeight="1" x14ac:dyDescent="0.25">
      <c r="A124" s="4" t="s">
        <v>903</v>
      </c>
      <c r="B124" s="4" t="s">
        <v>904</v>
      </c>
      <c r="C124" s="5" t="s">
        <v>1816</v>
      </c>
      <c r="D124" s="21">
        <v>0.11</v>
      </c>
      <c r="E124" s="4" t="s">
        <v>283</v>
      </c>
      <c r="F124" s="4" t="s">
        <v>29</v>
      </c>
      <c r="G124" s="4" t="s">
        <v>905</v>
      </c>
      <c r="H124" s="1" t="s">
        <v>1823</v>
      </c>
      <c r="I124" s="1" t="s">
        <v>27</v>
      </c>
      <c r="J124" s="18" t="s">
        <v>804</v>
      </c>
      <c r="K124" s="22">
        <v>100</v>
      </c>
      <c r="L124" s="4">
        <v>0</v>
      </c>
      <c r="M124" s="23" t="s">
        <v>811</v>
      </c>
      <c r="N124" s="23" t="s">
        <v>28</v>
      </c>
      <c r="O124" s="3" t="s">
        <v>33</v>
      </c>
      <c r="P124" s="4" t="s">
        <v>38</v>
      </c>
      <c r="Q124" s="10" t="s">
        <v>42</v>
      </c>
      <c r="R124" s="5"/>
      <c r="S124" s="5"/>
      <c r="T124" s="5"/>
      <c r="U124" s="5"/>
      <c r="V124" s="5"/>
      <c r="W124" s="5"/>
      <c r="X124" s="5" t="s">
        <v>36</v>
      </c>
      <c r="Y124" s="24">
        <v>43336</v>
      </c>
      <c r="Z124" s="4" t="s">
        <v>38</v>
      </c>
      <c r="AA124" s="24" t="s">
        <v>27</v>
      </c>
      <c r="AB124" s="24"/>
      <c r="AC124" s="2" t="str">
        <f t="shared" si="21"/>
        <v>100</v>
      </c>
      <c r="AD124" s="2">
        <f t="shared" si="33"/>
        <v>0.11</v>
      </c>
      <c r="AE124" s="2">
        <f t="shared" si="23"/>
        <v>0.11</v>
      </c>
      <c r="AF124" s="1" t="str">
        <f t="shared" si="38"/>
        <v>5</v>
      </c>
      <c r="AG124" s="1" t="s">
        <v>829</v>
      </c>
      <c r="AH124" s="1" t="s">
        <v>27</v>
      </c>
      <c r="AI124" s="1">
        <f t="shared" si="24"/>
        <v>1</v>
      </c>
      <c r="AJ124" s="1">
        <f t="shared" si="25"/>
        <v>0</v>
      </c>
      <c r="AK124" s="25">
        <v>1</v>
      </c>
      <c r="AL124" s="1">
        <v>0</v>
      </c>
      <c r="AM124" s="1">
        <f t="shared" si="34"/>
        <v>1</v>
      </c>
      <c r="AN124" s="1"/>
      <c r="AO124" s="26">
        <v>1</v>
      </c>
      <c r="AP124" s="27">
        <v>1</v>
      </c>
      <c r="AQ124" s="25"/>
      <c r="AR124" s="28"/>
      <c r="AS124" s="25"/>
      <c r="AT124" s="29"/>
      <c r="AU124" s="12">
        <f t="shared" si="27"/>
        <v>1</v>
      </c>
      <c r="AV124" s="30"/>
      <c r="AW124" s="28"/>
      <c r="AX124" s="1"/>
      <c r="AY124" s="1"/>
      <c r="AZ124" s="15"/>
      <c r="BA124" s="14">
        <f t="shared" si="35"/>
        <v>0</v>
      </c>
      <c r="BB124" s="9"/>
      <c r="BC124" s="28"/>
      <c r="BD124" s="28"/>
      <c r="BE124" s="28"/>
      <c r="BF124" s="39"/>
      <c r="BG124" s="16">
        <f t="shared" si="36"/>
        <v>0</v>
      </c>
      <c r="BH124" s="16">
        <f t="shared" si="37"/>
        <v>1</v>
      </c>
    </row>
    <row r="125" spans="1:61" ht="25.5" customHeight="1" x14ac:dyDescent="0.25">
      <c r="A125" s="4" t="s">
        <v>906</v>
      </c>
      <c r="B125" s="4" t="s">
        <v>907</v>
      </c>
      <c r="C125" s="5" t="s">
        <v>1816</v>
      </c>
      <c r="D125" s="21">
        <v>0.19</v>
      </c>
      <c r="E125" s="4" t="s">
        <v>283</v>
      </c>
      <c r="F125" s="4" t="s">
        <v>29</v>
      </c>
      <c r="G125" s="4" t="s">
        <v>908</v>
      </c>
      <c r="H125" s="1" t="s">
        <v>1824</v>
      </c>
      <c r="I125" s="1" t="s">
        <v>27</v>
      </c>
      <c r="J125" s="18" t="s">
        <v>804</v>
      </c>
      <c r="K125" s="22">
        <v>80</v>
      </c>
      <c r="L125" s="4">
        <v>20</v>
      </c>
      <c r="M125" s="23" t="s">
        <v>28</v>
      </c>
      <c r="N125" s="23" t="s">
        <v>28</v>
      </c>
      <c r="O125" s="3" t="s">
        <v>33</v>
      </c>
      <c r="P125" s="4" t="s">
        <v>38</v>
      </c>
      <c r="Q125" s="10" t="s">
        <v>42</v>
      </c>
      <c r="R125" s="5"/>
      <c r="S125" s="5"/>
      <c r="T125" s="5"/>
      <c r="U125" s="5"/>
      <c r="V125" s="5"/>
      <c r="W125" s="5"/>
      <c r="X125" s="5" t="s">
        <v>36</v>
      </c>
      <c r="Y125" s="24">
        <v>43517</v>
      </c>
      <c r="Z125" s="4" t="s">
        <v>32</v>
      </c>
      <c r="AA125" s="24">
        <v>44613</v>
      </c>
      <c r="AB125" s="24"/>
      <c r="AC125" s="2" t="str">
        <f t="shared" si="21"/>
        <v>100</v>
      </c>
      <c r="AD125" s="2">
        <f t="shared" si="33"/>
        <v>0.19</v>
      </c>
      <c r="AE125" s="2">
        <f t="shared" si="23"/>
        <v>0.19</v>
      </c>
      <c r="AF125" s="2" t="str">
        <f t="shared" si="38"/>
        <v>5</v>
      </c>
      <c r="AG125" s="1">
        <v>18</v>
      </c>
      <c r="AH125" s="1" t="s">
        <v>27</v>
      </c>
      <c r="AI125" s="1">
        <f t="shared" si="24"/>
        <v>4.8</v>
      </c>
      <c r="AJ125" s="1">
        <f t="shared" si="25"/>
        <v>1.2</v>
      </c>
      <c r="AK125" s="25">
        <v>6</v>
      </c>
      <c r="AL125" s="1">
        <v>2</v>
      </c>
      <c r="AM125" s="1">
        <f t="shared" si="34"/>
        <v>4</v>
      </c>
      <c r="AN125" s="1"/>
      <c r="AO125" s="47">
        <v>6</v>
      </c>
      <c r="AP125" s="27"/>
      <c r="AQ125" s="25">
        <v>3</v>
      </c>
      <c r="AR125" s="28">
        <v>3</v>
      </c>
      <c r="AS125" s="25"/>
      <c r="AT125" s="29"/>
      <c r="AU125" s="12">
        <f t="shared" si="27"/>
        <v>4</v>
      </c>
      <c r="AV125" s="30"/>
      <c r="AW125" s="28"/>
      <c r="AX125" s="1"/>
      <c r="AY125" s="1"/>
      <c r="AZ125" s="15"/>
      <c r="BA125" s="14">
        <f t="shared" si="35"/>
        <v>0</v>
      </c>
      <c r="BB125" s="9"/>
      <c r="BC125" s="1"/>
      <c r="BD125" s="1"/>
      <c r="BE125" s="1"/>
      <c r="BF125" s="15"/>
      <c r="BG125" s="16">
        <f t="shared" si="36"/>
        <v>0</v>
      </c>
      <c r="BH125" s="16">
        <f t="shared" si="37"/>
        <v>4</v>
      </c>
    </row>
    <row r="126" spans="1:61" ht="25.5" customHeight="1" x14ac:dyDescent="0.25">
      <c r="A126" s="4" t="s">
        <v>909</v>
      </c>
      <c r="B126" s="4" t="s">
        <v>910</v>
      </c>
      <c r="C126" s="5" t="s">
        <v>1816</v>
      </c>
      <c r="D126" s="21">
        <v>0.04</v>
      </c>
      <c r="E126" s="4" t="s">
        <v>283</v>
      </c>
      <c r="F126" s="4" t="s">
        <v>29</v>
      </c>
      <c r="G126" s="4" t="s">
        <v>911</v>
      </c>
      <c r="H126" s="1" t="s">
        <v>1823</v>
      </c>
      <c r="I126" s="1" t="s">
        <v>27</v>
      </c>
      <c r="J126" s="4" t="s">
        <v>95</v>
      </c>
      <c r="K126" s="22">
        <v>50</v>
      </c>
      <c r="L126" s="18">
        <v>50</v>
      </c>
      <c r="M126" s="4" t="s">
        <v>792</v>
      </c>
      <c r="N126" s="23" t="s">
        <v>28</v>
      </c>
      <c r="O126" s="3" t="s">
        <v>33</v>
      </c>
      <c r="P126" s="4" t="s">
        <v>38</v>
      </c>
      <c r="Q126" s="10" t="s">
        <v>42</v>
      </c>
      <c r="R126" s="5"/>
      <c r="S126" s="5"/>
      <c r="T126" s="5"/>
      <c r="U126" s="5"/>
      <c r="V126" s="5"/>
      <c r="W126" s="5"/>
      <c r="X126" s="5" t="s">
        <v>36</v>
      </c>
      <c r="Y126" s="24">
        <v>40686</v>
      </c>
      <c r="Z126" s="4" t="s">
        <v>38</v>
      </c>
      <c r="AA126" s="24" t="s">
        <v>27</v>
      </c>
      <c r="AB126" s="24"/>
      <c r="AC126" s="2" t="str">
        <f t="shared" si="21"/>
        <v>100</v>
      </c>
      <c r="AD126" s="2">
        <f t="shared" si="33"/>
        <v>0.04</v>
      </c>
      <c r="AE126" s="2">
        <f t="shared" si="23"/>
        <v>0.04</v>
      </c>
      <c r="AF126" s="1" t="str">
        <f t="shared" si="38"/>
        <v>5</v>
      </c>
      <c r="AG126" s="1" t="s">
        <v>829</v>
      </c>
      <c r="AH126" s="1" t="s">
        <v>27</v>
      </c>
      <c r="AI126" s="1">
        <f t="shared" si="24"/>
        <v>1.5</v>
      </c>
      <c r="AJ126" s="1">
        <f t="shared" si="25"/>
        <v>1.5</v>
      </c>
      <c r="AK126" s="25">
        <v>3</v>
      </c>
      <c r="AL126" s="1">
        <v>1</v>
      </c>
      <c r="AM126" s="1">
        <f t="shared" si="34"/>
        <v>2</v>
      </c>
      <c r="AN126" s="1"/>
      <c r="AO126" s="47">
        <v>3</v>
      </c>
      <c r="AP126" s="17">
        <v>3</v>
      </c>
      <c r="AQ126" s="25"/>
      <c r="AR126" s="28"/>
      <c r="AS126" s="25"/>
      <c r="AT126" s="29"/>
      <c r="AU126" s="12">
        <f t="shared" si="27"/>
        <v>2</v>
      </c>
      <c r="AV126" s="30"/>
      <c r="AW126" s="28"/>
      <c r="AX126" s="1"/>
      <c r="AY126" s="1"/>
      <c r="AZ126" s="15"/>
      <c r="BA126" s="14">
        <f t="shared" si="35"/>
        <v>0</v>
      </c>
      <c r="BB126" s="9"/>
      <c r="BC126" s="1"/>
      <c r="BD126" s="1"/>
      <c r="BE126" s="1"/>
      <c r="BF126" s="15"/>
      <c r="BG126" s="16">
        <f t="shared" si="36"/>
        <v>0</v>
      </c>
      <c r="BH126" s="16">
        <f t="shared" si="37"/>
        <v>2</v>
      </c>
    </row>
    <row r="127" spans="1:61" ht="25.5" customHeight="1" x14ac:dyDescent="0.25">
      <c r="A127" s="1" t="s">
        <v>289</v>
      </c>
      <c r="B127" s="1" t="s">
        <v>290</v>
      </c>
      <c r="C127" s="1" t="s">
        <v>1806</v>
      </c>
      <c r="D127" s="2">
        <v>0.66</v>
      </c>
      <c r="E127" s="1" t="s">
        <v>291</v>
      </c>
      <c r="F127" s="1" t="s">
        <v>73</v>
      </c>
      <c r="G127" s="1" t="s">
        <v>27</v>
      </c>
      <c r="H127" s="1" t="s">
        <v>27</v>
      </c>
      <c r="I127" s="1" t="s">
        <v>27</v>
      </c>
      <c r="J127" s="4" t="s">
        <v>804</v>
      </c>
      <c r="K127" s="4">
        <v>100</v>
      </c>
      <c r="L127" s="4">
        <v>0</v>
      </c>
      <c r="M127" s="4" t="s">
        <v>292</v>
      </c>
      <c r="N127" s="4" t="s">
        <v>293</v>
      </c>
      <c r="O127" s="3" t="s">
        <v>33</v>
      </c>
      <c r="P127" s="3" t="s">
        <v>38</v>
      </c>
      <c r="Q127" s="4" t="s">
        <v>294</v>
      </c>
      <c r="R127" s="4" t="s">
        <v>1836</v>
      </c>
      <c r="S127" s="19" t="s">
        <v>1835</v>
      </c>
      <c r="T127" s="6" t="s">
        <v>2163</v>
      </c>
      <c r="U127" s="4" t="s">
        <v>151</v>
      </c>
      <c r="V127" s="4" t="s">
        <v>1820</v>
      </c>
      <c r="W127" s="4" t="s">
        <v>1889</v>
      </c>
      <c r="X127" s="4" t="s">
        <v>36</v>
      </c>
      <c r="Y127" s="1" t="s">
        <v>27</v>
      </c>
      <c r="Z127" s="1" t="s">
        <v>27</v>
      </c>
      <c r="AA127" s="1" t="s">
        <v>27</v>
      </c>
      <c r="AB127" s="1"/>
      <c r="AC127" s="2" t="str">
        <f t="shared" si="21"/>
        <v>100</v>
      </c>
      <c r="AD127" s="2">
        <f t="shared" si="33"/>
        <v>0.66</v>
      </c>
      <c r="AE127" s="2">
        <f t="shared" si="23"/>
        <v>0.66</v>
      </c>
      <c r="AF127" s="2" t="str">
        <f t="shared" si="38"/>
        <v>10</v>
      </c>
      <c r="AG127" s="1" t="str">
        <f>IF(AK127&lt;=10,"24",IF(AK127&gt;10,"30"))</f>
        <v>30</v>
      </c>
      <c r="AH127" s="1">
        <v>20</v>
      </c>
      <c r="AI127" s="1">
        <f t="shared" si="24"/>
        <v>13.2</v>
      </c>
      <c r="AJ127" s="1">
        <f t="shared" si="25"/>
        <v>0</v>
      </c>
      <c r="AK127" s="7">
        <f>AE127*AH127</f>
        <v>13.200000000000001</v>
      </c>
      <c r="AL127" s="7">
        <v>0</v>
      </c>
      <c r="AM127" s="7">
        <f t="shared" si="34"/>
        <v>13.200000000000001</v>
      </c>
      <c r="AN127" s="7"/>
      <c r="AO127" s="8">
        <v>13</v>
      </c>
      <c r="AP127" s="9"/>
      <c r="AQ127" s="1"/>
      <c r="AR127" s="10">
        <v>5</v>
      </c>
      <c r="AS127" s="1">
        <v>8</v>
      </c>
      <c r="AT127" s="15"/>
      <c r="AU127" s="12">
        <f t="shared" si="27"/>
        <v>13</v>
      </c>
      <c r="AV127" s="9"/>
      <c r="AW127" s="1"/>
      <c r="AX127" s="1"/>
      <c r="AY127" s="1"/>
      <c r="AZ127" s="15"/>
      <c r="BA127" s="14">
        <f t="shared" si="35"/>
        <v>0</v>
      </c>
      <c r="BB127" s="9"/>
      <c r="BC127" s="1"/>
      <c r="BD127" s="1"/>
      <c r="BE127" s="1"/>
      <c r="BF127" s="15"/>
      <c r="BG127" s="16">
        <f t="shared" si="36"/>
        <v>0</v>
      </c>
      <c r="BH127" s="16">
        <f t="shared" si="37"/>
        <v>13</v>
      </c>
    </row>
    <row r="128" spans="1:61" ht="25.5" customHeight="1" x14ac:dyDescent="0.25">
      <c r="A128" s="5" t="s">
        <v>313</v>
      </c>
      <c r="B128" s="10" t="s">
        <v>2068</v>
      </c>
      <c r="C128" s="31" t="s">
        <v>2069</v>
      </c>
      <c r="D128" s="32">
        <v>0.23</v>
      </c>
      <c r="E128" s="10" t="s">
        <v>291</v>
      </c>
      <c r="F128" s="10" t="s">
        <v>73</v>
      </c>
      <c r="G128" s="5" t="s">
        <v>27</v>
      </c>
      <c r="H128" s="5" t="s">
        <v>27</v>
      </c>
      <c r="I128" s="10" t="s">
        <v>2070</v>
      </c>
      <c r="J128" s="10" t="s">
        <v>804</v>
      </c>
      <c r="K128" s="33">
        <v>100</v>
      </c>
      <c r="L128" s="10">
        <v>0</v>
      </c>
      <c r="M128" s="34" t="s">
        <v>898</v>
      </c>
      <c r="N128" s="34" t="s">
        <v>2071</v>
      </c>
      <c r="O128" s="10" t="s">
        <v>33</v>
      </c>
      <c r="P128" s="10" t="s">
        <v>38</v>
      </c>
      <c r="Q128" s="10" t="s">
        <v>2354</v>
      </c>
      <c r="R128" s="5" t="s">
        <v>2072</v>
      </c>
      <c r="S128" s="19" t="s">
        <v>2073</v>
      </c>
      <c r="T128" s="19" t="s">
        <v>2074</v>
      </c>
      <c r="U128" s="19" t="s">
        <v>316</v>
      </c>
      <c r="V128" s="19" t="s">
        <v>1820</v>
      </c>
      <c r="W128" s="19" t="s">
        <v>2075</v>
      </c>
      <c r="X128" s="5" t="s">
        <v>36</v>
      </c>
      <c r="Y128" s="5" t="s">
        <v>27</v>
      </c>
      <c r="Z128" s="5" t="s">
        <v>27</v>
      </c>
      <c r="AA128" s="5" t="s">
        <v>27</v>
      </c>
      <c r="AB128" s="67"/>
      <c r="AC128" s="2" t="str">
        <f t="shared" si="21"/>
        <v>100</v>
      </c>
      <c r="AD128" s="2">
        <f t="shared" si="33"/>
        <v>0.23</v>
      </c>
      <c r="AE128" s="2">
        <f t="shared" si="23"/>
        <v>0.23</v>
      </c>
      <c r="AF128" s="2" t="str">
        <f t="shared" si="38"/>
        <v>5</v>
      </c>
      <c r="AG128" s="1" t="str">
        <f>IF(AK128&lt;=10,"24",IF(AK128&gt;10,"30"))</f>
        <v>24</v>
      </c>
      <c r="AH128" s="36">
        <v>20</v>
      </c>
      <c r="AI128" s="1">
        <f t="shared" si="24"/>
        <v>4.6000000000000005</v>
      </c>
      <c r="AJ128" s="1">
        <f t="shared" si="25"/>
        <v>0</v>
      </c>
      <c r="AK128" s="7">
        <f>AE128*AH128</f>
        <v>4.6000000000000005</v>
      </c>
      <c r="AL128" s="58">
        <v>0</v>
      </c>
      <c r="AM128" s="36">
        <f t="shared" si="34"/>
        <v>4.6000000000000005</v>
      </c>
      <c r="AN128" s="28"/>
      <c r="AO128" s="47">
        <v>5</v>
      </c>
      <c r="AP128" s="49"/>
      <c r="AQ128" s="36"/>
      <c r="AR128" s="36">
        <v>5</v>
      </c>
      <c r="AS128" s="36"/>
      <c r="AT128" s="39"/>
      <c r="AU128" s="12">
        <f t="shared" si="27"/>
        <v>5</v>
      </c>
      <c r="AV128" s="49"/>
      <c r="AW128" s="36"/>
      <c r="AX128" s="36"/>
      <c r="AY128" s="36"/>
      <c r="AZ128" s="11"/>
      <c r="BA128" s="14">
        <f t="shared" si="35"/>
        <v>0</v>
      </c>
      <c r="BB128" s="49"/>
      <c r="BC128" s="36"/>
      <c r="BD128" s="36"/>
      <c r="BE128" s="36"/>
      <c r="BF128" s="40"/>
      <c r="BG128" s="16">
        <f t="shared" si="36"/>
        <v>0</v>
      </c>
      <c r="BH128" s="16">
        <f t="shared" si="37"/>
        <v>5</v>
      </c>
      <c r="BI128" s="5"/>
    </row>
    <row r="129" spans="1:60" ht="25.5" customHeight="1" x14ac:dyDescent="0.25">
      <c r="A129" s="4" t="s">
        <v>912</v>
      </c>
      <c r="B129" s="18" t="s">
        <v>913</v>
      </c>
      <c r="C129" s="5" t="s">
        <v>1816</v>
      </c>
      <c r="D129" s="53">
        <v>0.11</v>
      </c>
      <c r="E129" s="21" t="s">
        <v>291</v>
      </c>
      <c r="F129" s="18" t="s">
        <v>73</v>
      </c>
      <c r="G129" s="4" t="s">
        <v>914</v>
      </c>
      <c r="H129" s="1" t="s">
        <v>1823</v>
      </c>
      <c r="I129" s="1" t="s">
        <v>27</v>
      </c>
      <c r="J129" s="18" t="s">
        <v>804</v>
      </c>
      <c r="K129" s="22">
        <v>80</v>
      </c>
      <c r="L129" s="18">
        <v>20</v>
      </c>
      <c r="M129" s="23" t="s">
        <v>28</v>
      </c>
      <c r="N129" s="23" t="s">
        <v>915</v>
      </c>
      <c r="O129" s="3" t="s">
        <v>33</v>
      </c>
      <c r="P129" s="4" t="s">
        <v>38</v>
      </c>
      <c r="Q129" s="10" t="s">
        <v>42</v>
      </c>
      <c r="R129" s="5"/>
      <c r="S129" s="5"/>
      <c r="T129" s="5"/>
      <c r="U129" s="5"/>
      <c r="V129" s="5"/>
      <c r="W129" s="5"/>
      <c r="X129" s="5" t="s">
        <v>36</v>
      </c>
      <c r="Y129" s="24">
        <v>43230</v>
      </c>
      <c r="Z129" s="4" t="s">
        <v>32</v>
      </c>
      <c r="AA129" s="24">
        <v>44326</v>
      </c>
      <c r="AB129" s="24"/>
      <c r="AC129" s="2" t="str">
        <f t="shared" si="21"/>
        <v>100</v>
      </c>
      <c r="AD129" s="2">
        <f t="shared" si="33"/>
        <v>0.11</v>
      </c>
      <c r="AE129" s="2">
        <f t="shared" si="23"/>
        <v>0.11</v>
      </c>
      <c r="AF129" s="1" t="str">
        <f t="shared" si="38"/>
        <v>5</v>
      </c>
      <c r="AG129" s="1">
        <v>12</v>
      </c>
      <c r="AH129" s="1" t="s">
        <v>27</v>
      </c>
      <c r="AI129" s="1">
        <f t="shared" si="24"/>
        <v>0.8</v>
      </c>
      <c r="AJ129" s="1">
        <f t="shared" si="25"/>
        <v>0.2</v>
      </c>
      <c r="AK129" s="25">
        <v>1</v>
      </c>
      <c r="AL129" s="1">
        <v>1</v>
      </c>
      <c r="AM129" s="1">
        <f t="shared" si="34"/>
        <v>0</v>
      </c>
      <c r="AN129" s="1"/>
      <c r="AO129" s="42">
        <v>1</v>
      </c>
      <c r="AP129" s="27"/>
      <c r="AQ129" s="28">
        <v>1</v>
      </c>
      <c r="AR129" s="25"/>
      <c r="AT129" s="29"/>
      <c r="AU129" s="12">
        <f t="shared" si="27"/>
        <v>0</v>
      </c>
      <c r="AV129" s="30"/>
      <c r="AW129" s="28"/>
      <c r="AX129" s="1"/>
      <c r="AY129" s="1"/>
      <c r="AZ129" s="15"/>
      <c r="BA129" s="14">
        <f t="shared" si="35"/>
        <v>0</v>
      </c>
      <c r="BB129" s="9"/>
      <c r="BC129" s="1"/>
      <c r="BD129" s="1"/>
      <c r="BE129" s="1"/>
      <c r="BF129" s="15"/>
      <c r="BG129" s="16">
        <f t="shared" si="36"/>
        <v>0</v>
      </c>
      <c r="BH129" s="16">
        <f t="shared" si="37"/>
        <v>0</v>
      </c>
    </row>
    <row r="130" spans="1:60" ht="25.5" customHeight="1" x14ac:dyDescent="0.25">
      <c r="A130" s="4" t="s">
        <v>2547</v>
      </c>
      <c r="B130" s="4" t="s">
        <v>314</v>
      </c>
      <c r="C130" s="5" t="s">
        <v>1816</v>
      </c>
      <c r="D130" s="21">
        <v>0.37</v>
      </c>
      <c r="E130" s="4" t="s">
        <v>291</v>
      </c>
      <c r="F130" s="4" t="s">
        <v>73</v>
      </c>
      <c r="G130" s="4" t="s">
        <v>315</v>
      </c>
      <c r="H130" s="1" t="s">
        <v>1823</v>
      </c>
      <c r="I130" s="1" t="s">
        <v>27</v>
      </c>
      <c r="J130" s="21" t="s">
        <v>804</v>
      </c>
      <c r="K130" s="22">
        <v>100</v>
      </c>
      <c r="L130" s="18">
        <v>0</v>
      </c>
      <c r="M130" s="4" t="s">
        <v>30</v>
      </c>
      <c r="N130" s="23" t="s">
        <v>311</v>
      </c>
      <c r="O130" s="3" t="s">
        <v>33</v>
      </c>
      <c r="P130" s="4" t="s">
        <v>38</v>
      </c>
      <c r="Q130" s="18" t="s">
        <v>2304</v>
      </c>
      <c r="R130" s="5"/>
      <c r="S130" s="5"/>
      <c r="T130" s="5"/>
      <c r="U130" s="5"/>
      <c r="V130" s="5"/>
      <c r="W130" s="5"/>
      <c r="X130" s="5" t="s">
        <v>36</v>
      </c>
      <c r="Y130" s="24">
        <v>43557</v>
      </c>
      <c r="Z130" s="4" t="s">
        <v>32</v>
      </c>
      <c r="AA130" s="24">
        <v>44653</v>
      </c>
      <c r="AB130" s="24"/>
      <c r="AC130" s="2" t="str">
        <f t="shared" ref="AC130:AC193" si="43">IF(AD130&lt;=1,"100",IF(AD130&lt;=5,"85",IF(AD130&lt;=10,"80",IF(AD130&gt;10,"65"))))</f>
        <v>100</v>
      </c>
      <c r="AD130" s="2">
        <f t="shared" ref="AD130:AD161" si="44">D130</f>
        <v>0.37</v>
      </c>
      <c r="AE130" s="2">
        <f t="shared" ref="AE130:AE193" si="45">(AD130*AC130)/100</f>
        <v>0.37</v>
      </c>
      <c r="AF130" s="1" t="str">
        <f t="shared" si="38"/>
        <v>5</v>
      </c>
      <c r="AG130" s="1">
        <v>12</v>
      </c>
      <c r="AH130" s="1" t="s">
        <v>27</v>
      </c>
      <c r="AI130" s="1">
        <f t="shared" ref="AI130:AI193" si="46">(AK130*K130)/100</f>
        <v>9</v>
      </c>
      <c r="AJ130" s="1">
        <f t="shared" ref="AJ130:AJ193" si="47">(AK130*L130)/100</f>
        <v>0</v>
      </c>
      <c r="AK130" s="25">
        <v>9</v>
      </c>
      <c r="AL130" s="1">
        <v>0</v>
      </c>
      <c r="AM130" s="1">
        <f t="shared" ref="AM130:AM155" si="48">AK130-AL130</f>
        <v>9</v>
      </c>
      <c r="AN130" s="1"/>
      <c r="AO130" s="47">
        <v>9</v>
      </c>
      <c r="AP130" s="17"/>
      <c r="AQ130" s="28">
        <v>5</v>
      </c>
      <c r="AR130" s="25">
        <v>4</v>
      </c>
      <c r="AT130" s="29"/>
      <c r="AU130" s="12">
        <f t="shared" ref="AU130:AU193" si="49">AP130+AQ130+AR130+AS130+AT130-AL130</f>
        <v>9</v>
      </c>
      <c r="AV130" s="30"/>
      <c r="AW130" s="28"/>
      <c r="AX130" s="1"/>
      <c r="AY130" s="1"/>
      <c r="AZ130" s="15"/>
      <c r="BA130" s="14">
        <f t="shared" ref="BA130:BA161" si="50">AV130+AW130+AX130+AY130+AZ130</f>
        <v>0</v>
      </c>
      <c r="BB130" s="9"/>
      <c r="BC130" s="1"/>
      <c r="BD130" s="1"/>
      <c r="BE130" s="1"/>
      <c r="BF130" s="15"/>
      <c r="BG130" s="16">
        <f t="shared" ref="BG130:BG161" si="51">BB130+BC130+BD130+BE130+BF130</f>
        <v>0</v>
      </c>
      <c r="BH130" s="16">
        <f t="shared" ref="BH130:BH161" si="52">SUM(AU130,BA130,BG130)</f>
        <v>9</v>
      </c>
    </row>
    <row r="131" spans="1:60" ht="25.5" customHeight="1" x14ac:dyDescent="0.25">
      <c r="A131" s="43" t="s">
        <v>305</v>
      </c>
      <c r="B131" s="43" t="s">
        <v>306</v>
      </c>
      <c r="C131" s="5" t="s">
        <v>1816</v>
      </c>
      <c r="D131" s="2">
        <v>0.09</v>
      </c>
      <c r="E131" s="43" t="s">
        <v>291</v>
      </c>
      <c r="F131" s="1" t="s">
        <v>73</v>
      </c>
      <c r="G131" s="43" t="s">
        <v>307</v>
      </c>
      <c r="H131" s="1" t="s">
        <v>1823</v>
      </c>
      <c r="I131" s="1" t="s">
        <v>27</v>
      </c>
      <c r="J131" s="4" t="s">
        <v>2970</v>
      </c>
      <c r="K131" s="4">
        <v>0</v>
      </c>
      <c r="L131" s="4">
        <v>100</v>
      </c>
      <c r="M131" s="4" t="s">
        <v>304</v>
      </c>
      <c r="N131" s="3" t="s">
        <v>122</v>
      </c>
      <c r="O131" s="3" t="s">
        <v>33</v>
      </c>
      <c r="P131" s="4" t="s">
        <v>38</v>
      </c>
      <c r="Q131" s="10" t="s">
        <v>42</v>
      </c>
      <c r="R131" s="5"/>
      <c r="S131" s="5"/>
      <c r="T131" s="5"/>
      <c r="U131" s="56"/>
      <c r="V131" s="56"/>
      <c r="W131" s="5"/>
      <c r="X131" s="56" t="s">
        <v>36</v>
      </c>
      <c r="Y131" s="41">
        <v>43867</v>
      </c>
      <c r="Z131" s="21" t="s">
        <v>32</v>
      </c>
      <c r="AA131" s="24">
        <v>44963</v>
      </c>
      <c r="AB131" s="24"/>
      <c r="AC131" s="2" t="str">
        <f t="shared" si="43"/>
        <v>100</v>
      </c>
      <c r="AD131" s="2">
        <f t="shared" si="44"/>
        <v>0.09</v>
      </c>
      <c r="AE131" s="2">
        <f t="shared" si="45"/>
        <v>0.09</v>
      </c>
      <c r="AF131" s="1" t="str">
        <f t="shared" si="38"/>
        <v>5</v>
      </c>
      <c r="AG131" s="1">
        <v>12</v>
      </c>
      <c r="AH131" s="36" t="s">
        <v>27</v>
      </c>
      <c r="AI131" s="1">
        <f t="shared" si="46"/>
        <v>0</v>
      </c>
      <c r="AJ131" s="1">
        <f t="shared" si="47"/>
        <v>3</v>
      </c>
      <c r="AK131" s="25">
        <v>3</v>
      </c>
      <c r="AL131" s="1">
        <v>0</v>
      </c>
      <c r="AM131" s="1">
        <f t="shared" si="48"/>
        <v>3</v>
      </c>
      <c r="AN131" s="1"/>
      <c r="AO131" s="47">
        <v>3</v>
      </c>
      <c r="AP131" s="17"/>
      <c r="AQ131" s="4">
        <v>3</v>
      </c>
      <c r="AT131" s="20"/>
      <c r="AU131" s="12">
        <f t="shared" si="49"/>
        <v>3</v>
      </c>
      <c r="AV131" s="17"/>
      <c r="AZ131" s="20"/>
      <c r="BA131" s="14">
        <f t="shared" si="50"/>
        <v>0</v>
      </c>
      <c r="BB131" s="17"/>
      <c r="BF131" s="20"/>
      <c r="BG131" s="16">
        <f t="shared" si="51"/>
        <v>0</v>
      </c>
      <c r="BH131" s="16">
        <f t="shared" si="52"/>
        <v>3</v>
      </c>
    </row>
    <row r="132" spans="1:60" ht="25.5" customHeight="1" x14ac:dyDescent="0.25">
      <c r="A132" s="4" t="s">
        <v>916</v>
      </c>
      <c r="B132" s="4" t="s">
        <v>917</v>
      </c>
      <c r="C132" s="5" t="s">
        <v>1816</v>
      </c>
      <c r="D132" s="21">
        <v>0.05</v>
      </c>
      <c r="E132" s="4" t="s">
        <v>291</v>
      </c>
      <c r="F132" s="4" t="s">
        <v>73</v>
      </c>
      <c r="G132" s="4" t="s">
        <v>918</v>
      </c>
      <c r="H132" s="1" t="s">
        <v>1823</v>
      </c>
      <c r="I132" s="1" t="s">
        <v>27</v>
      </c>
      <c r="J132" s="18" t="s">
        <v>804</v>
      </c>
      <c r="K132" s="22">
        <v>100</v>
      </c>
      <c r="L132" s="4">
        <v>0</v>
      </c>
      <c r="M132" s="23" t="s">
        <v>811</v>
      </c>
      <c r="N132" s="4" t="s">
        <v>919</v>
      </c>
      <c r="O132" s="3" t="s">
        <v>33</v>
      </c>
      <c r="P132" s="4" t="s">
        <v>38</v>
      </c>
      <c r="Q132" s="10" t="s">
        <v>42</v>
      </c>
      <c r="R132" s="5"/>
      <c r="S132" s="5"/>
      <c r="T132" s="5"/>
      <c r="U132" s="5"/>
      <c r="V132" s="5"/>
      <c r="W132" s="5"/>
      <c r="X132" s="5" t="s">
        <v>36</v>
      </c>
      <c r="Y132" s="41">
        <v>43600</v>
      </c>
      <c r="Z132" s="21" t="s">
        <v>32</v>
      </c>
      <c r="AA132" s="41">
        <v>44696</v>
      </c>
      <c r="AB132" s="41"/>
      <c r="AC132" s="2" t="str">
        <f t="shared" si="43"/>
        <v>100</v>
      </c>
      <c r="AD132" s="2">
        <f t="shared" si="44"/>
        <v>0.05</v>
      </c>
      <c r="AE132" s="2">
        <f t="shared" si="45"/>
        <v>0.05</v>
      </c>
      <c r="AF132" s="1" t="str">
        <f t="shared" si="38"/>
        <v>5</v>
      </c>
      <c r="AG132" s="1">
        <v>12</v>
      </c>
      <c r="AH132" s="1" t="s">
        <v>27</v>
      </c>
      <c r="AI132" s="1">
        <f t="shared" si="46"/>
        <v>1</v>
      </c>
      <c r="AJ132" s="1">
        <f t="shared" si="47"/>
        <v>0</v>
      </c>
      <c r="AK132" s="25">
        <v>1</v>
      </c>
      <c r="AL132" s="1">
        <v>0</v>
      </c>
      <c r="AM132" s="1">
        <f t="shared" si="48"/>
        <v>1</v>
      </c>
      <c r="AN132" s="1"/>
      <c r="AO132" s="47">
        <v>1</v>
      </c>
      <c r="AP132" s="27"/>
      <c r="AQ132" s="28">
        <v>1</v>
      </c>
      <c r="AR132" s="25"/>
      <c r="AT132" s="29"/>
      <c r="AU132" s="12">
        <f t="shared" si="49"/>
        <v>1</v>
      </c>
      <c r="AV132" s="30"/>
      <c r="AW132" s="28"/>
      <c r="AX132" s="1"/>
      <c r="AY132" s="1"/>
      <c r="AZ132" s="15"/>
      <c r="BA132" s="14">
        <f t="shared" si="50"/>
        <v>0</v>
      </c>
      <c r="BB132" s="9"/>
      <c r="BC132" s="28"/>
      <c r="BD132" s="28"/>
      <c r="BE132" s="28"/>
      <c r="BF132" s="39"/>
      <c r="BG132" s="16">
        <f t="shared" si="51"/>
        <v>0</v>
      </c>
      <c r="BH132" s="16">
        <f t="shared" si="52"/>
        <v>1</v>
      </c>
    </row>
    <row r="133" spans="1:60" ht="25.5" customHeight="1" x14ac:dyDescent="0.25">
      <c r="A133" s="4" t="s">
        <v>308</v>
      </c>
      <c r="B133" s="4" t="s">
        <v>309</v>
      </c>
      <c r="C133" s="5" t="s">
        <v>1815</v>
      </c>
      <c r="D133" s="21">
        <v>1.45</v>
      </c>
      <c r="E133" s="4" t="s">
        <v>291</v>
      </c>
      <c r="F133" s="4" t="s">
        <v>73</v>
      </c>
      <c r="G133" s="4" t="s">
        <v>310</v>
      </c>
      <c r="H133" s="1" t="s">
        <v>1824</v>
      </c>
      <c r="I133" s="1" t="s">
        <v>27</v>
      </c>
      <c r="J133" s="18" t="s">
        <v>804</v>
      </c>
      <c r="K133" s="22">
        <v>100</v>
      </c>
      <c r="L133" s="4">
        <v>0</v>
      </c>
      <c r="M133" s="23" t="s">
        <v>288</v>
      </c>
      <c r="N133" s="4" t="s">
        <v>311</v>
      </c>
      <c r="O133" s="3" t="s">
        <v>33</v>
      </c>
      <c r="P133" s="4" t="s">
        <v>38</v>
      </c>
      <c r="Q133" s="18" t="s">
        <v>2306</v>
      </c>
      <c r="R133" s="4" t="s">
        <v>1836</v>
      </c>
      <c r="S133" s="4" t="s">
        <v>1835</v>
      </c>
      <c r="T133" s="4" t="s">
        <v>1818</v>
      </c>
      <c r="U133" s="4" t="s">
        <v>89</v>
      </c>
      <c r="V133" s="4" t="s">
        <v>1820</v>
      </c>
      <c r="W133" s="4" t="s">
        <v>2358</v>
      </c>
      <c r="X133" s="4" t="s">
        <v>36</v>
      </c>
      <c r="Y133" s="41">
        <v>42885</v>
      </c>
      <c r="Z133" s="21" t="s">
        <v>32</v>
      </c>
      <c r="AA133" s="41">
        <v>44287</v>
      </c>
      <c r="AB133" s="41" t="s">
        <v>38</v>
      </c>
      <c r="AC133" s="2" t="str">
        <f t="shared" si="43"/>
        <v>85</v>
      </c>
      <c r="AD133" s="2">
        <f t="shared" si="44"/>
        <v>1.45</v>
      </c>
      <c r="AE133" s="2">
        <f t="shared" si="45"/>
        <v>1.2324999999999999</v>
      </c>
      <c r="AF133" s="2" t="str">
        <f t="shared" si="38"/>
        <v>20</v>
      </c>
      <c r="AG133" s="1">
        <v>24</v>
      </c>
      <c r="AH133" s="1" t="s">
        <v>27</v>
      </c>
      <c r="AI133" s="1">
        <f t="shared" si="46"/>
        <v>45</v>
      </c>
      <c r="AJ133" s="1">
        <f t="shared" si="47"/>
        <v>0</v>
      </c>
      <c r="AK133" s="25">
        <v>45</v>
      </c>
      <c r="AL133" s="1">
        <v>0</v>
      </c>
      <c r="AM133" s="1">
        <f t="shared" si="48"/>
        <v>45</v>
      </c>
      <c r="AN133" s="1"/>
      <c r="AO133" s="47">
        <v>45</v>
      </c>
      <c r="AP133" s="27"/>
      <c r="AQ133" s="25"/>
      <c r="AR133" s="138">
        <v>20</v>
      </c>
      <c r="AS133" s="139">
        <v>20</v>
      </c>
      <c r="AT133" s="140">
        <v>5</v>
      </c>
      <c r="AU133" s="12">
        <f t="shared" si="49"/>
        <v>45</v>
      </c>
      <c r="AV133" s="30"/>
      <c r="AW133" s="28"/>
      <c r="AX133" s="1"/>
      <c r="AY133" s="1"/>
      <c r="AZ133" s="15"/>
      <c r="BA133" s="14">
        <f t="shared" si="50"/>
        <v>0</v>
      </c>
      <c r="BB133" s="9"/>
      <c r="BC133" s="28"/>
      <c r="BD133" s="28"/>
      <c r="BE133" s="28"/>
      <c r="BF133" s="39"/>
      <c r="BG133" s="16">
        <f t="shared" si="51"/>
        <v>0</v>
      </c>
      <c r="BH133" s="16">
        <f t="shared" si="52"/>
        <v>45</v>
      </c>
    </row>
    <row r="134" spans="1:60" ht="25.5" customHeight="1" x14ac:dyDescent="0.25">
      <c r="A134" s="1" t="s">
        <v>296</v>
      </c>
      <c r="B134" s="36" t="s">
        <v>297</v>
      </c>
      <c r="C134" s="1" t="s">
        <v>1806</v>
      </c>
      <c r="D134" s="2">
        <v>2.0299999999999998</v>
      </c>
      <c r="E134" s="1" t="s">
        <v>291</v>
      </c>
      <c r="F134" s="1" t="s">
        <v>73</v>
      </c>
      <c r="G134" s="1" t="s">
        <v>27</v>
      </c>
      <c r="H134" s="1" t="s">
        <v>27</v>
      </c>
      <c r="I134" s="1" t="s">
        <v>27</v>
      </c>
      <c r="J134" s="4" t="s">
        <v>804</v>
      </c>
      <c r="K134" s="3">
        <v>75</v>
      </c>
      <c r="L134" s="3">
        <v>25</v>
      </c>
      <c r="M134" s="4" t="s">
        <v>298</v>
      </c>
      <c r="N134" s="4" t="s">
        <v>299</v>
      </c>
      <c r="O134" s="3" t="s">
        <v>33</v>
      </c>
      <c r="P134" s="3" t="s">
        <v>38</v>
      </c>
      <c r="Q134" s="4" t="s">
        <v>78</v>
      </c>
      <c r="R134" s="4" t="s">
        <v>1836</v>
      </c>
      <c r="S134" s="19" t="s">
        <v>1835</v>
      </c>
      <c r="T134" s="6" t="s">
        <v>2163</v>
      </c>
      <c r="U134" s="4" t="s">
        <v>151</v>
      </c>
      <c r="V134" s="4" t="s">
        <v>1820</v>
      </c>
      <c r="W134" s="4" t="s">
        <v>1889</v>
      </c>
      <c r="X134" s="4" t="s">
        <v>36</v>
      </c>
      <c r="Y134" s="1" t="s">
        <v>27</v>
      </c>
      <c r="Z134" s="1" t="s">
        <v>27</v>
      </c>
      <c r="AA134" s="1" t="s">
        <v>27</v>
      </c>
      <c r="AB134" s="1"/>
      <c r="AC134" s="2" t="str">
        <f t="shared" si="43"/>
        <v>85</v>
      </c>
      <c r="AD134" s="2">
        <f t="shared" si="44"/>
        <v>2.0299999999999998</v>
      </c>
      <c r="AE134" s="2">
        <f t="shared" si="45"/>
        <v>1.7254999999999998</v>
      </c>
      <c r="AF134" s="2" t="str">
        <f t="shared" si="38"/>
        <v>20</v>
      </c>
      <c r="AG134" s="1" t="str">
        <f>IF(AK134&lt;=10,"24",IF(AK134&gt;10,"30"))</f>
        <v>30</v>
      </c>
      <c r="AH134" s="1">
        <v>20</v>
      </c>
      <c r="AI134" s="1">
        <f t="shared" si="46"/>
        <v>25.8825</v>
      </c>
      <c r="AJ134" s="1">
        <f t="shared" si="47"/>
        <v>8.6274999999999995</v>
      </c>
      <c r="AK134" s="7">
        <f>AE134*AH134</f>
        <v>34.51</v>
      </c>
      <c r="AL134" s="7">
        <v>0</v>
      </c>
      <c r="AM134" s="7">
        <f t="shared" si="48"/>
        <v>34.51</v>
      </c>
      <c r="AN134" s="7"/>
      <c r="AO134" s="8">
        <v>35</v>
      </c>
      <c r="AP134" s="9"/>
      <c r="AQ134" s="1"/>
      <c r="AR134" s="1">
        <v>10</v>
      </c>
      <c r="AS134" s="1">
        <v>20</v>
      </c>
      <c r="AT134" s="15">
        <v>5</v>
      </c>
      <c r="AU134" s="12">
        <f t="shared" si="49"/>
        <v>35</v>
      </c>
      <c r="AV134" s="9"/>
      <c r="AW134" s="1"/>
      <c r="AX134" s="1"/>
      <c r="AY134" s="1"/>
      <c r="AZ134" s="15"/>
      <c r="BA134" s="14">
        <f t="shared" si="50"/>
        <v>0</v>
      </c>
      <c r="BB134" s="9"/>
      <c r="BC134" s="1"/>
      <c r="BD134" s="1"/>
      <c r="BE134" s="1"/>
      <c r="BF134" s="15"/>
      <c r="BG134" s="16">
        <f t="shared" si="51"/>
        <v>0</v>
      </c>
      <c r="BH134" s="16">
        <f t="shared" si="52"/>
        <v>35</v>
      </c>
    </row>
    <row r="135" spans="1:60" ht="25.5" customHeight="1" x14ac:dyDescent="0.25">
      <c r="A135" s="1" t="s">
        <v>300</v>
      </c>
      <c r="B135" s="36" t="s">
        <v>301</v>
      </c>
      <c r="C135" s="1" t="s">
        <v>1806</v>
      </c>
      <c r="D135" s="2">
        <v>9.59</v>
      </c>
      <c r="E135" s="1" t="s">
        <v>291</v>
      </c>
      <c r="F135" s="1" t="s">
        <v>73</v>
      </c>
      <c r="G135" s="1" t="s">
        <v>27</v>
      </c>
      <c r="H135" s="1" t="s">
        <v>27</v>
      </c>
      <c r="I135" s="1" t="s">
        <v>27</v>
      </c>
      <c r="J135" s="4" t="s">
        <v>804</v>
      </c>
      <c r="K135" s="3">
        <v>90</v>
      </c>
      <c r="L135" s="3">
        <v>10</v>
      </c>
      <c r="M135" s="4" t="s">
        <v>30</v>
      </c>
      <c r="N135" s="4" t="s">
        <v>302</v>
      </c>
      <c r="O135" s="62" t="s">
        <v>2858</v>
      </c>
      <c r="P135" s="3" t="s">
        <v>38</v>
      </c>
      <c r="Q135" s="4" t="s">
        <v>303</v>
      </c>
      <c r="R135" s="4" t="s">
        <v>1836</v>
      </c>
      <c r="S135" s="19" t="s">
        <v>1835</v>
      </c>
      <c r="T135" s="6" t="s">
        <v>2163</v>
      </c>
      <c r="U135" s="4" t="s">
        <v>151</v>
      </c>
      <c r="V135" s="4" t="s">
        <v>1820</v>
      </c>
      <c r="W135" s="4" t="s">
        <v>1889</v>
      </c>
      <c r="X135" s="4" t="s">
        <v>36</v>
      </c>
      <c r="Y135" s="1" t="s">
        <v>27</v>
      </c>
      <c r="Z135" s="1" t="s">
        <v>27</v>
      </c>
      <c r="AA135" s="1" t="s">
        <v>27</v>
      </c>
      <c r="AB135" s="1"/>
      <c r="AC135" s="2" t="str">
        <f t="shared" si="43"/>
        <v>80</v>
      </c>
      <c r="AD135" s="2">
        <f t="shared" si="44"/>
        <v>9.59</v>
      </c>
      <c r="AE135" s="2">
        <f t="shared" si="45"/>
        <v>7.6720000000000006</v>
      </c>
      <c r="AF135" s="2" t="str">
        <f t="shared" si="38"/>
        <v>40</v>
      </c>
      <c r="AG135" s="1" t="str">
        <f>IF(AK135&lt;=10,"24",IF(AK135&gt;10,"30"))</f>
        <v>30</v>
      </c>
      <c r="AH135" s="1">
        <v>20</v>
      </c>
      <c r="AI135" s="1">
        <f t="shared" si="46"/>
        <v>138.096</v>
      </c>
      <c r="AJ135" s="1">
        <f t="shared" si="47"/>
        <v>15.344000000000001</v>
      </c>
      <c r="AK135" s="7">
        <f>AE135*AH135</f>
        <v>153.44</v>
      </c>
      <c r="AL135" s="7">
        <v>0</v>
      </c>
      <c r="AM135" s="7">
        <f t="shared" si="48"/>
        <v>153.44</v>
      </c>
      <c r="AN135" s="7"/>
      <c r="AO135" s="8">
        <v>153</v>
      </c>
      <c r="AP135" s="9"/>
      <c r="AQ135" s="1"/>
      <c r="AR135" s="1">
        <v>20</v>
      </c>
      <c r="AS135" s="1">
        <v>40</v>
      </c>
      <c r="AT135" s="15">
        <v>40</v>
      </c>
      <c r="AU135" s="12">
        <f t="shared" si="49"/>
        <v>100</v>
      </c>
      <c r="AV135" s="13">
        <v>40</v>
      </c>
      <c r="AW135" s="1">
        <v>13</v>
      </c>
      <c r="AX135" s="1"/>
      <c r="AY135" s="1"/>
      <c r="AZ135" s="15"/>
      <c r="BA135" s="14">
        <f t="shared" si="50"/>
        <v>53</v>
      </c>
      <c r="BB135" s="9"/>
      <c r="BC135" s="1"/>
      <c r="BD135" s="1"/>
      <c r="BE135" s="1"/>
      <c r="BF135" s="15"/>
      <c r="BG135" s="16">
        <f t="shared" si="51"/>
        <v>0</v>
      </c>
      <c r="BH135" s="16">
        <f t="shared" si="52"/>
        <v>153</v>
      </c>
    </row>
    <row r="136" spans="1:60" ht="25.5" customHeight="1" x14ac:dyDescent="0.25">
      <c r="A136" s="4" t="s">
        <v>920</v>
      </c>
      <c r="B136" s="4" t="s">
        <v>921</v>
      </c>
      <c r="C136" s="5" t="s">
        <v>1816</v>
      </c>
      <c r="D136" s="21">
        <v>0.04</v>
      </c>
      <c r="E136" s="21" t="s">
        <v>291</v>
      </c>
      <c r="F136" s="18" t="s">
        <v>73</v>
      </c>
      <c r="G136" s="4" t="s">
        <v>922</v>
      </c>
      <c r="H136" s="1" t="s">
        <v>1822</v>
      </c>
      <c r="I136" s="1" t="s">
        <v>27</v>
      </c>
      <c r="J136" s="18" t="s">
        <v>804</v>
      </c>
      <c r="K136" s="22">
        <v>100</v>
      </c>
      <c r="L136" s="4">
        <v>0</v>
      </c>
      <c r="M136" s="23" t="s">
        <v>811</v>
      </c>
      <c r="N136" s="23" t="s">
        <v>793</v>
      </c>
      <c r="O136" s="3" t="s">
        <v>33</v>
      </c>
      <c r="P136" s="4" t="s">
        <v>38</v>
      </c>
      <c r="Q136" s="10" t="s">
        <v>42</v>
      </c>
      <c r="R136" s="5"/>
      <c r="S136" s="5"/>
      <c r="T136" s="5"/>
      <c r="U136" s="5"/>
      <c r="V136" s="5"/>
      <c r="W136" s="5"/>
      <c r="X136" s="5" t="s">
        <v>36</v>
      </c>
      <c r="Y136" s="41">
        <v>43320</v>
      </c>
      <c r="Z136" s="21" t="s">
        <v>32</v>
      </c>
      <c r="AA136" s="41">
        <v>44287</v>
      </c>
      <c r="AB136" s="41" t="s">
        <v>38</v>
      </c>
      <c r="AC136" s="2" t="str">
        <f t="shared" si="43"/>
        <v>100</v>
      </c>
      <c r="AD136" s="2">
        <f t="shared" si="44"/>
        <v>0.04</v>
      </c>
      <c r="AE136" s="2">
        <f t="shared" si="45"/>
        <v>0.04</v>
      </c>
      <c r="AF136" s="1" t="str">
        <f t="shared" si="38"/>
        <v>5</v>
      </c>
      <c r="AG136" s="1">
        <v>12</v>
      </c>
      <c r="AH136" s="1" t="s">
        <v>27</v>
      </c>
      <c r="AI136" s="1">
        <f t="shared" si="46"/>
        <v>1</v>
      </c>
      <c r="AJ136" s="1">
        <f t="shared" si="47"/>
        <v>0</v>
      </c>
      <c r="AK136" s="25">
        <v>1</v>
      </c>
      <c r="AL136" s="1">
        <v>0</v>
      </c>
      <c r="AM136" s="1">
        <f t="shared" si="48"/>
        <v>1</v>
      </c>
      <c r="AN136" s="1"/>
      <c r="AO136" s="47">
        <v>1</v>
      </c>
      <c r="AP136" s="27"/>
      <c r="AQ136" s="28">
        <v>1</v>
      </c>
      <c r="AR136" s="25"/>
      <c r="AT136" s="29"/>
      <c r="AU136" s="12">
        <f t="shared" si="49"/>
        <v>1</v>
      </c>
      <c r="AV136" s="30"/>
      <c r="AW136" s="28"/>
      <c r="AX136" s="1"/>
      <c r="AY136" s="1"/>
      <c r="AZ136" s="15"/>
      <c r="BA136" s="14">
        <f t="shared" si="50"/>
        <v>0</v>
      </c>
      <c r="BB136" s="9"/>
      <c r="BC136" s="28"/>
      <c r="BD136" s="28"/>
      <c r="BE136" s="28"/>
      <c r="BF136" s="39"/>
      <c r="BG136" s="16">
        <f t="shared" si="51"/>
        <v>0</v>
      </c>
      <c r="BH136" s="16">
        <f t="shared" si="52"/>
        <v>1</v>
      </c>
    </row>
    <row r="137" spans="1:60" ht="25.5" customHeight="1" x14ac:dyDescent="0.25">
      <c r="A137" s="4" t="s">
        <v>2443</v>
      </c>
      <c r="B137" s="1" t="s">
        <v>2144</v>
      </c>
      <c r="C137" s="1" t="s">
        <v>1806</v>
      </c>
      <c r="D137" s="2">
        <v>0.13</v>
      </c>
      <c r="E137" s="4" t="s">
        <v>291</v>
      </c>
      <c r="F137" s="1" t="s">
        <v>73</v>
      </c>
      <c r="G137" s="1" t="s">
        <v>27</v>
      </c>
      <c r="H137" s="1" t="s">
        <v>27</v>
      </c>
      <c r="I137" s="1" t="s">
        <v>27</v>
      </c>
      <c r="J137" s="4" t="s">
        <v>95</v>
      </c>
      <c r="K137" s="46" t="s">
        <v>2171</v>
      </c>
      <c r="L137" s="46" t="s">
        <v>2171</v>
      </c>
      <c r="M137" s="46" t="s">
        <v>2181</v>
      </c>
      <c r="N137" s="4" t="s">
        <v>2372</v>
      </c>
      <c r="O137" s="4" t="s">
        <v>33</v>
      </c>
      <c r="P137" s="4" t="s">
        <v>38</v>
      </c>
      <c r="Q137" s="4" t="s">
        <v>2375</v>
      </c>
      <c r="R137" s="4" t="s">
        <v>1836</v>
      </c>
      <c r="S137" s="4" t="s">
        <v>1835</v>
      </c>
      <c r="T137" s="6" t="s">
        <v>2163</v>
      </c>
      <c r="U137" s="4" t="s">
        <v>151</v>
      </c>
      <c r="V137" s="19" t="s">
        <v>1820</v>
      </c>
      <c r="W137" s="4" t="s">
        <v>1966</v>
      </c>
      <c r="X137" s="4" t="s">
        <v>36</v>
      </c>
      <c r="Y137" s="1" t="s">
        <v>27</v>
      </c>
      <c r="Z137" s="1" t="s">
        <v>27</v>
      </c>
      <c r="AA137" s="1" t="s">
        <v>27</v>
      </c>
      <c r="AC137" s="2" t="str">
        <f t="shared" si="43"/>
        <v>100</v>
      </c>
      <c r="AD137" s="2">
        <f t="shared" si="44"/>
        <v>0.13</v>
      </c>
      <c r="AE137" s="2">
        <f t="shared" si="45"/>
        <v>0.13</v>
      </c>
      <c r="AF137" s="2" t="str">
        <f t="shared" si="38"/>
        <v>5</v>
      </c>
      <c r="AG137" s="1" t="str">
        <f>IF(AK137&lt;=10,"24",IF(AK137&gt;10,"30"))</f>
        <v>24</v>
      </c>
      <c r="AH137" s="4">
        <v>20</v>
      </c>
      <c r="AI137" s="1">
        <f t="shared" si="46"/>
        <v>1.3</v>
      </c>
      <c r="AJ137" s="1">
        <f t="shared" si="47"/>
        <v>1.3</v>
      </c>
      <c r="AK137" s="7">
        <f>AE137*AH137</f>
        <v>2.6</v>
      </c>
      <c r="AL137" s="7">
        <v>0</v>
      </c>
      <c r="AM137" s="7">
        <f t="shared" si="48"/>
        <v>2.6</v>
      </c>
      <c r="AO137" s="8">
        <v>3</v>
      </c>
      <c r="AP137" s="17"/>
      <c r="AR137" s="4">
        <v>3</v>
      </c>
      <c r="AT137" s="20"/>
      <c r="AU137" s="12">
        <f t="shared" si="49"/>
        <v>3</v>
      </c>
      <c r="AV137" s="17"/>
      <c r="AZ137" s="20"/>
      <c r="BA137" s="14">
        <f t="shared" si="50"/>
        <v>0</v>
      </c>
      <c r="BB137" s="17"/>
      <c r="BF137" s="20"/>
      <c r="BG137" s="16">
        <f t="shared" si="51"/>
        <v>0</v>
      </c>
      <c r="BH137" s="16">
        <f t="shared" si="52"/>
        <v>3</v>
      </c>
    </row>
    <row r="138" spans="1:60" ht="25.5" customHeight="1" x14ac:dyDescent="0.25">
      <c r="A138" s="4" t="s">
        <v>923</v>
      </c>
      <c r="B138" s="4" t="s">
        <v>924</v>
      </c>
      <c r="C138" s="5" t="s">
        <v>1816</v>
      </c>
      <c r="D138" s="21">
        <v>0.03</v>
      </c>
      <c r="E138" s="21" t="s">
        <v>291</v>
      </c>
      <c r="F138" s="18" t="s">
        <v>73</v>
      </c>
      <c r="G138" s="4" t="s">
        <v>925</v>
      </c>
      <c r="H138" s="1" t="s">
        <v>1823</v>
      </c>
      <c r="I138" s="1" t="s">
        <v>27</v>
      </c>
      <c r="J138" s="18" t="s">
        <v>804</v>
      </c>
      <c r="K138" s="22">
        <v>80</v>
      </c>
      <c r="L138" s="4">
        <v>20</v>
      </c>
      <c r="M138" s="23" t="s">
        <v>28</v>
      </c>
      <c r="N138" s="23" t="s">
        <v>28</v>
      </c>
      <c r="O138" s="3" t="s">
        <v>33</v>
      </c>
      <c r="P138" s="4" t="s">
        <v>38</v>
      </c>
      <c r="Q138" s="10" t="s">
        <v>42</v>
      </c>
      <c r="R138" s="5"/>
      <c r="S138" s="5"/>
      <c r="T138" s="5"/>
      <c r="U138" s="5"/>
      <c r="V138" s="5"/>
      <c r="W138" s="5"/>
      <c r="X138" s="5" t="s">
        <v>36</v>
      </c>
      <c r="Y138" s="41">
        <v>43504</v>
      </c>
      <c r="Z138" s="21" t="s">
        <v>32</v>
      </c>
      <c r="AA138" s="41">
        <v>44600</v>
      </c>
      <c r="AB138" s="41"/>
      <c r="AC138" s="2" t="str">
        <f t="shared" si="43"/>
        <v>100</v>
      </c>
      <c r="AD138" s="2">
        <f t="shared" si="44"/>
        <v>0.03</v>
      </c>
      <c r="AE138" s="2">
        <f t="shared" si="45"/>
        <v>0.03</v>
      </c>
      <c r="AF138" s="1" t="str">
        <f t="shared" si="38"/>
        <v>5</v>
      </c>
      <c r="AG138" s="1">
        <v>12</v>
      </c>
      <c r="AH138" s="1" t="s">
        <v>27</v>
      </c>
      <c r="AI138" s="1">
        <f t="shared" si="46"/>
        <v>0.8</v>
      </c>
      <c r="AJ138" s="1">
        <f t="shared" si="47"/>
        <v>0.2</v>
      </c>
      <c r="AK138" s="25">
        <v>1</v>
      </c>
      <c r="AL138" s="1">
        <v>1</v>
      </c>
      <c r="AM138" s="1">
        <f t="shared" si="48"/>
        <v>0</v>
      </c>
      <c r="AN138" s="1"/>
      <c r="AO138" s="47">
        <v>1</v>
      </c>
      <c r="AP138" s="27"/>
      <c r="AQ138" s="28">
        <v>1</v>
      </c>
      <c r="AR138" s="25"/>
      <c r="AT138" s="29"/>
      <c r="AU138" s="12">
        <f t="shared" si="49"/>
        <v>0</v>
      </c>
      <c r="AV138" s="30"/>
      <c r="AW138" s="28"/>
      <c r="AX138" s="1"/>
      <c r="AY138" s="1"/>
      <c r="AZ138" s="15"/>
      <c r="BA138" s="14">
        <f t="shared" si="50"/>
        <v>0</v>
      </c>
      <c r="BB138" s="9"/>
      <c r="BC138" s="28"/>
      <c r="BD138" s="28"/>
      <c r="BE138" s="28"/>
      <c r="BF138" s="39"/>
      <c r="BG138" s="16">
        <f t="shared" si="51"/>
        <v>0</v>
      </c>
      <c r="BH138" s="16">
        <f t="shared" si="52"/>
        <v>0</v>
      </c>
    </row>
    <row r="139" spans="1:60" ht="25.5" customHeight="1" x14ac:dyDescent="0.25">
      <c r="A139" s="1" t="s">
        <v>317</v>
      </c>
      <c r="B139" s="1" t="s">
        <v>318</v>
      </c>
      <c r="C139" s="21" t="s">
        <v>1815</v>
      </c>
      <c r="D139" s="2">
        <v>2.91</v>
      </c>
      <c r="E139" s="1" t="s">
        <v>319</v>
      </c>
      <c r="F139" s="1" t="s">
        <v>29</v>
      </c>
      <c r="G139" s="1" t="s">
        <v>320</v>
      </c>
      <c r="H139" s="1" t="s">
        <v>1822</v>
      </c>
      <c r="I139" s="1" t="s">
        <v>27</v>
      </c>
      <c r="J139" s="18" t="s">
        <v>804</v>
      </c>
      <c r="K139" s="4">
        <v>100</v>
      </c>
      <c r="L139" s="4">
        <v>0</v>
      </c>
      <c r="M139" s="4" t="s">
        <v>30</v>
      </c>
      <c r="N139" s="4" t="s">
        <v>321</v>
      </c>
      <c r="O139" s="3" t="s">
        <v>33</v>
      </c>
      <c r="P139" s="4" t="s">
        <v>38</v>
      </c>
      <c r="Q139" s="5" t="s">
        <v>2313</v>
      </c>
      <c r="R139" s="4" t="s">
        <v>1836</v>
      </c>
      <c r="S139" s="4" t="s">
        <v>1835</v>
      </c>
      <c r="T139" s="4" t="s">
        <v>1818</v>
      </c>
      <c r="U139" s="4" t="s">
        <v>89</v>
      </c>
      <c r="V139" s="4" t="s">
        <v>1820</v>
      </c>
      <c r="W139" s="4" t="s">
        <v>2360</v>
      </c>
      <c r="X139" s="4" t="s">
        <v>36</v>
      </c>
      <c r="Y139" s="24">
        <v>43609</v>
      </c>
      <c r="Z139" s="21" t="s">
        <v>38</v>
      </c>
      <c r="AA139" s="24" t="s">
        <v>27</v>
      </c>
      <c r="AB139" s="24"/>
      <c r="AC139" s="2" t="str">
        <f t="shared" si="43"/>
        <v>85</v>
      </c>
      <c r="AD139" s="2">
        <f t="shared" si="44"/>
        <v>2.91</v>
      </c>
      <c r="AE139" s="2">
        <f t="shared" si="45"/>
        <v>2.4735</v>
      </c>
      <c r="AF139" s="1" t="str">
        <f t="shared" si="38"/>
        <v>30</v>
      </c>
      <c r="AG139" s="1" t="s">
        <v>829</v>
      </c>
      <c r="AH139" s="36" t="s">
        <v>27</v>
      </c>
      <c r="AI139" s="1">
        <f t="shared" si="46"/>
        <v>67</v>
      </c>
      <c r="AJ139" s="1">
        <f t="shared" si="47"/>
        <v>0</v>
      </c>
      <c r="AK139" s="25">
        <v>67</v>
      </c>
      <c r="AL139" s="1">
        <v>0</v>
      </c>
      <c r="AM139" s="1">
        <f t="shared" si="48"/>
        <v>67</v>
      </c>
      <c r="AN139" s="1"/>
      <c r="AO139" s="47">
        <v>67</v>
      </c>
      <c r="AP139" s="17">
        <v>15</v>
      </c>
      <c r="AQ139" s="4">
        <v>30</v>
      </c>
      <c r="AR139" s="4">
        <v>22</v>
      </c>
      <c r="AT139" s="20"/>
      <c r="AU139" s="12">
        <f t="shared" si="49"/>
        <v>67</v>
      </c>
      <c r="AV139" s="17"/>
      <c r="AZ139" s="20"/>
      <c r="BA139" s="14">
        <f t="shared" si="50"/>
        <v>0</v>
      </c>
      <c r="BB139" s="17"/>
      <c r="BF139" s="20"/>
      <c r="BG139" s="16">
        <f t="shared" si="51"/>
        <v>0</v>
      </c>
      <c r="BH139" s="16">
        <f t="shared" si="52"/>
        <v>67</v>
      </c>
    </row>
    <row r="140" spans="1:60" ht="25.5" customHeight="1" x14ac:dyDescent="0.25">
      <c r="A140" s="1" t="s">
        <v>327</v>
      </c>
      <c r="B140" s="36" t="s">
        <v>328</v>
      </c>
      <c r="C140" s="1" t="s">
        <v>1806</v>
      </c>
      <c r="D140" s="2">
        <v>12.58</v>
      </c>
      <c r="E140" s="1" t="s">
        <v>319</v>
      </c>
      <c r="F140" s="4" t="s">
        <v>29</v>
      </c>
      <c r="G140" s="1" t="s">
        <v>27</v>
      </c>
      <c r="H140" s="1" t="s">
        <v>27</v>
      </c>
      <c r="I140" s="1" t="s">
        <v>27</v>
      </c>
      <c r="J140" s="4" t="s">
        <v>804</v>
      </c>
      <c r="K140" s="4">
        <v>100</v>
      </c>
      <c r="L140" s="4">
        <v>0</v>
      </c>
      <c r="M140" s="4" t="s">
        <v>99</v>
      </c>
      <c r="N140" s="5" t="s">
        <v>2656</v>
      </c>
      <c r="O140" s="3" t="s">
        <v>2859</v>
      </c>
      <c r="P140" s="3" t="s">
        <v>38</v>
      </c>
      <c r="Q140" s="5" t="s">
        <v>42</v>
      </c>
      <c r="R140" s="4" t="s">
        <v>329</v>
      </c>
      <c r="S140" s="4" t="s">
        <v>2150</v>
      </c>
      <c r="T140" s="6" t="s">
        <v>2163</v>
      </c>
      <c r="U140" s="4" t="s">
        <v>2660</v>
      </c>
      <c r="V140" s="4" t="s">
        <v>1820</v>
      </c>
      <c r="W140" s="4" t="s">
        <v>2661</v>
      </c>
      <c r="X140" s="4" t="s">
        <v>36</v>
      </c>
      <c r="Y140" s="1" t="s">
        <v>27</v>
      </c>
      <c r="Z140" s="1" t="s">
        <v>27</v>
      </c>
      <c r="AA140" s="1" t="s">
        <v>27</v>
      </c>
      <c r="AB140" s="1"/>
      <c r="AC140" s="2" t="str">
        <f t="shared" si="43"/>
        <v>65</v>
      </c>
      <c r="AD140" s="2">
        <f t="shared" si="44"/>
        <v>12.58</v>
      </c>
      <c r="AE140" s="2">
        <f t="shared" si="45"/>
        <v>8.1769999999999996</v>
      </c>
      <c r="AF140" s="2" t="str">
        <f t="shared" si="38"/>
        <v>70</v>
      </c>
      <c r="AG140" s="1" t="str">
        <f>IF(AK140&lt;=10,"24",IF(AK140&gt;10,"30"))</f>
        <v>30</v>
      </c>
      <c r="AH140" s="1">
        <v>30</v>
      </c>
      <c r="AI140" s="1">
        <f t="shared" si="46"/>
        <v>245.31</v>
      </c>
      <c r="AJ140" s="1">
        <f t="shared" si="47"/>
        <v>0</v>
      </c>
      <c r="AK140" s="7">
        <f>AE140*AH140</f>
        <v>245.31</v>
      </c>
      <c r="AL140" s="7">
        <v>0</v>
      </c>
      <c r="AM140" s="7">
        <f t="shared" si="48"/>
        <v>245.31</v>
      </c>
      <c r="AN140" s="7"/>
      <c r="AO140" s="8">
        <v>245</v>
      </c>
      <c r="AP140" s="9"/>
      <c r="AQ140" s="1"/>
      <c r="AR140" s="1">
        <v>35</v>
      </c>
      <c r="AS140" s="1">
        <v>70</v>
      </c>
      <c r="AT140" s="15">
        <v>70</v>
      </c>
      <c r="AU140" s="12">
        <f t="shared" si="49"/>
        <v>175</v>
      </c>
      <c r="AV140" s="9">
        <v>70</v>
      </c>
      <c r="AW140" s="1"/>
      <c r="AX140" s="1"/>
      <c r="AY140" s="1"/>
      <c r="AZ140" s="15"/>
      <c r="BA140" s="14">
        <f t="shared" si="50"/>
        <v>70</v>
      </c>
      <c r="BB140" s="9"/>
      <c r="BC140" s="1"/>
      <c r="BD140" s="1"/>
      <c r="BE140" s="1"/>
      <c r="BF140" s="15"/>
      <c r="BG140" s="16">
        <f t="shared" si="51"/>
        <v>0</v>
      </c>
      <c r="BH140" s="16">
        <f t="shared" si="52"/>
        <v>245</v>
      </c>
    </row>
    <row r="141" spans="1:60" ht="25.5" customHeight="1" x14ac:dyDescent="0.25">
      <c r="A141" s="4" t="s">
        <v>926</v>
      </c>
      <c r="B141" s="18" t="s">
        <v>927</v>
      </c>
      <c r="C141" s="5" t="s">
        <v>1816</v>
      </c>
      <c r="D141" s="53">
        <v>7.0000000000000007E-2</v>
      </c>
      <c r="E141" s="18" t="s">
        <v>319</v>
      </c>
      <c r="F141" s="18" t="s">
        <v>29</v>
      </c>
      <c r="G141" s="18" t="s">
        <v>928</v>
      </c>
      <c r="H141" s="1" t="s">
        <v>1823</v>
      </c>
      <c r="I141" s="1" t="s">
        <v>27</v>
      </c>
      <c r="J141" s="18" t="s">
        <v>804</v>
      </c>
      <c r="K141" s="22">
        <v>100</v>
      </c>
      <c r="L141" s="18">
        <v>0</v>
      </c>
      <c r="M141" s="4" t="s">
        <v>801</v>
      </c>
      <c r="N141" s="23" t="s">
        <v>28</v>
      </c>
      <c r="O141" s="3" t="s">
        <v>33</v>
      </c>
      <c r="P141" s="4" t="s">
        <v>38</v>
      </c>
      <c r="Q141" s="5" t="s">
        <v>2296</v>
      </c>
      <c r="R141" s="5"/>
      <c r="S141" s="5"/>
      <c r="T141" s="5"/>
      <c r="U141" s="5"/>
      <c r="V141" s="5"/>
      <c r="W141" s="5"/>
      <c r="X141" s="5" t="s">
        <v>36</v>
      </c>
      <c r="Y141" s="24">
        <v>42794</v>
      </c>
      <c r="Z141" s="4" t="s">
        <v>38</v>
      </c>
      <c r="AA141" s="41" t="s">
        <v>27</v>
      </c>
      <c r="AB141" s="41"/>
      <c r="AC141" s="2" t="str">
        <f t="shared" si="43"/>
        <v>100</v>
      </c>
      <c r="AD141" s="2">
        <f t="shared" si="44"/>
        <v>7.0000000000000007E-2</v>
      </c>
      <c r="AE141" s="2">
        <f t="shared" si="45"/>
        <v>7.0000000000000007E-2</v>
      </c>
      <c r="AF141" s="1" t="str">
        <f t="shared" si="38"/>
        <v>5</v>
      </c>
      <c r="AG141" s="1" t="s">
        <v>829</v>
      </c>
      <c r="AH141" s="1" t="s">
        <v>27</v>
      </c>
      <c r="AI141" s="1">
        <f t="shared" si="46"/>
        <v>1</v>
      </c>
      <c r="AJ141" s="1">
        <f t="shared" si="47"/>
        <v>0</v>
      </c>
      <c r="AK141" s="25">
        <v>1</v>
      </c>
      <c r="AL141" s="1">
        <v>0</v>
      </c>
      <c r="AM141" s="1">
        <f t="shared" si="48"/>
        <v>1</v>
      </c>
      <c r="AN141" s="1"/>
      <c r="AO141" s="47">
        <v>1</v>
      </c>
      <c r="AP141" s="27">
        <v>1</v>
      </c>
      <c r="AQ141" s="25"/>
      <c r="AR141" s="28"/>
      <c r="AS141" s="25"/>
      <c r="AT141" s="29"/>
      <c r="AU141" s="12">
        <f t="shared" si="49"/>
        <v>1</v>
      </c>
      <c r="AV141" s="30"/>
      <c r="AW141" s="28"/>
      <c r="AX141" s="28"/>
      <c r="AY141" s="28"/>
      <c r="AZ141" s="39"/>
      <c r="BA141" s="14">
        <f t="shared" si="50"/>
        <v>0</v>
      </c>
      <c r="BB141" s="30"/>
      <c r="BC141" s="1"/>
      <c r="BD141" s="1"/>
      <c r="BE141" s="1"/>
      <c r="BF141" s="15"/>
      <c r="BG141" s="16">
        <f t="shared" si="51"/>
        <v>0</v>
      </c>
      <c r="BH141" s="16">
        <f t="shared" si="52"/>
        <v>1</v>
      </c>
    </row>
    <row r="142" spans="1:60" ht="25.5" customHeight="1" x14ac:dyDescent="0.25">
      <c r="A142" s="1" t="s">
        <v>330</v>
      </c>
      <c r="B142" s="1" t="s">
        <v>331</v>
      </c>
      <c r="C142" s="5" t="s">
        <v>1816</v>
      </c>
      <c r="D142" s="2">
        <v>0.05</v>
      </c>
      <c r="E142" s="1" t="s">
        <v>319</v>
      </c>
      <c r="F142" s="4" t="s">
        <v>29</v>
      </c>
      <c r="G142" s="1" t="s">
        <v>332</v>
      </c>
      <c r="H142" s="1" t="s">
        <v>1823</v>
      </c>
      <c r="I142" s="1" t="s">
        <v>27</v>
      </c>
      <c r="J142" s="4" t="s">
        <v>2970</v>
      </c>
      <c r="K142" s="4">
        <v>0</v>
      </c>
      <c r="L142" s="4">
        <v>100</v>
      </c>
      <c r="M142" s="4" t="s">
        <v>333</v>
      </c>
      <c r="N142" s="4" t="s">
        <v>334</v>
      </c>
      <c r="O142" s="3" t="s">
        <v>33</v>
      </c>
      <c r="P142" s="4" t="s">
        <v>38</v>
      </c>
      <c r="Q142" s="18" t="s">
        <v>2301</v>
      </c>
      <c r="R142" s="5"/>
      <c r="S142" s="5"/>
      <c r="T142" s="5"/>
      <c r="U142" s="5"/>
      <c r="V142" s="5"/>
      <c r="W142" s="5"/>
      <c r="X142" s="5" t="s">
        <v>36</v>
      </c>
      <c r="Y142" s="24">
        <v>43075</v>
      </c>
      <c r="Z142" s="4" t="s">
        <v>32</v>
      </c>
      <c r="AA142" s="41">
        <v>44287</v>
      </c>
      <c r="AB142" s="41" t="s">
        <v>38</v>
      </c>
      <c r="AC142" s="2" t="str">
        <f t="shared" si="43"/>
        <v>100</v>
      </c>
      <c r="AD142" s="2">
        <f t="shared" si="44"/>
        <v>0.05</v>
      </c>
      <c r="AE142" s="2">
        <f t="shared" si="45"/>
        <v>0.05</v>
      </c>
      <c r="AF142" s="1" t="str">
        <f t="shared" si="38"/>
        <v>5</v>
      </c>
      <c r="AG142" s="1">
        <v>12</v>
      </c>
      <c r="AH142" s="36" t="s">
        <v>27</v>
      </c>
      <c r="AI142" s="1">
        <f t="shared" si="46"/>
        <v>0</v>
      </c>
      <c r="AJ142" s="1">
        <f t="shared" si="47"/>
        <v>7</v>
      </c>
      <c r="AK142" s="25">
        <v>7</v>
      </c>
      <c r="AL142" s="1">
        <v>0</v>
      </c>
      <c r="AM142" s="1">
        <f t="shared" si="48"/>
        <v>7</v>
      </c>
      <c r="AN142" s="1"/>
      <c r="AO142" s="47">
        <v>7</v>
      </c>
      <c r="AP142" s="17"/>
      <c r="AQ142" s="4">
        <v>5</v>
      </c>
      <c r="AR142" s="4">
        <v>2</v>
      </c>
      <c r="AT142" s="20"/>
      <c r="AU142" s="12">
        <f t="shared" si="49"/>
        <v>7</v>
      </c>
      <c r="AV142" s="17"/>
      <c r="AZ142" s="20"/>
      <c r="BA142" s="14">
        <f t="shared" si="50"/>
        <v>0</v>
      </c>
      <c r="BB142" s="17"/>
      <c r="BF142" s="20"/>
      <c r="BG142" s="16">
        <f t="shared" si="51"/>
        <v>0</v>
      </c>
      <c r="BH142" s="16">
        <f t="shared" si="52"/>
        <v>7</v>
      </c>
    </row>
    <row r="143" spans="1:60" ht="25.5" customHeight="1" x14ac:dyDescent="0.25">
      <c r="A143" s="5" t="s">
        <v>929</v>
      </c>
      <c r="B143" s="5" t="s">
        <v>930</v>
      </c>
      <c r="C143" s="5" t="s">
        <v>1816</v>
      </c>
      <c r="D143" s="5">
        <v>0.35</v>
      </c>
      <c r="E143" s="5" t="s">
        <v>319</v>
      </c>
      <c r="F143" s="5" t="s">
        <v>29</v>
      </c>
      <c r="G143" s="5" t="s">
        <v>931</v>
      </c>
      <c r="H143" s="1" t="s">
        <v>1823</v>
      </c>
      <c r="I143" s="1" t="s">
        <v>27</v>
      </c>
      <c r="J143" s="5" t="s">
        <v>2970</v>
      </c>
      <c r="K143" s="5">
        <v>0</v>
      </c>
      <c r="L143" s="5">
        <v>100</v>
      </c>
      <c r="M143" s="5" t="s">
        <v>28</v>
      </c>
      <c r="N143" s="5" t="s">
        <v>28</v>
      </c>
      <c r="O143" s="3" t="s">
        <v>33</v>
      </c>
      <c r="P143" s="4" t="s">
        <v>38</v>
      </c>
      <c r="Q143" s="18" t="s">
        <v>2307</v>
      </c>
      <c r="R143" s="5"/>
      <c r="S143" s="5"/>
      <c r="T143" s="5"/>
      <c r="U143" s="5"/>
      <c r="V143" s="5"/>
      <c r="W143" s="5"/>
      <c r="X143" s="5" t="s">
        <v>36</v>
      </c>
      <c r="Y143" s="35">
        <v>43679</v>
      </c>
      <c r="Z143" s="5" t="s">
        <v>32</v>
      </c>
      <c r="AA143" s="35">
        <v>44775</v>
      </c>
      <c r="AB143" s="35"/>
      <c r="AC143" s="2" t="str">
        <f t="shared" si="43"/>
        <v>100</v>
      </c>
      <c r="AD143" s="2">
        <f t="shared" si="44"/>
        <v>0.35</v>
      </c>
      <c r="AE143" s="2">
        <f t="shared" si="45"/>
        <v>0.35</v>
      </c>
      <c r="AF143" s="1" t="str">
        <f t="shared" si="38"/>
        <v>5</v>
      </c>
      <c r="AG143" s="1">
        <v>12</v>
      </c>
      <c r="AH143" s="36" t="s">
        <v>27</v>
      </c>
      <c r="AI143" s="1">
        <f t="shared" si="46"/>
        <v>0</v>
      </c>
      <c r="AJ143" s="1">
        <f t="shared" si="47"/>
        <v>7</v>
      </c>
      <c r="AK143" s="36">
        <v>7</v>
      </c>
      <c r="AL143" s="1">
        <v>0</v>
      </c>
      <c r="AM143" s="1">
        <f t="shared" si="48"/>
        <v>7</v>
      </c>
      <c r="AN143" s="1"/>
      <c r="AO143" s="26">
        <v>7</v>
      </c>
      <c r="AP143" s="38"/>
      <c r="AQ143" s="4">
        <v>5</v>
      </c>
      <c r="AR143" s="4">
        <v>2</v>
      </c>
      <c r="AT143" s="48"/>
      <c r="AU143" s="12">
        <f t="shared" si="49"/>
        <v>7</v>
      </c>
      <c r="AV143" s="30"/>
      <c r="AW143" s="28"/>
      <c r="AX143" s="36"/>
      <c r="AY143" s="36"/>
      <c r="AZ143" s="40"/>
      <c r="BA143" s="14">
        <f t="shared" si="50"/>
        <v>0</v>
      </c>
      <c r="BB143" s="49"/>
      <c r="BC143" s="36"/>
      <c r="BD143" s="36"/>
      <c r="BE143" s="36"/>
      <c r="BF143" s="40"/>
      <c r="BG143" s="16">
        <f t="shared" si="51"/>
        <v>0</v>
      </c>
      <c r="BH143" s="16">
        <f t="shared" si="52"/>
        <v>7</v>
      </c>
    </row>
    <row r="144" spans="1:60" ht="25.5" customHeight="1" x14ac:dyDescent="0.25">
      <c r="A144" s="5" t="s">
        <v>932</v>
      </c>
      <c r="B144" s="5" t="s">
        <v>933</v>
      </c>
      <c r="C144" s="5" t="s">
        <v>1816</v>
      </c>
      <c r="D144" s="5">
        <v>0.16</v>
      </c>
      <c r="E144" s="5" t="s">
        <v>319</v>
      </c>
      <c r="F144" s="5" t="s">
        <v>29</v>
      </c>
      <c r="G144" s="5" t="s">
        <v>934</v>
      </c>
      <c r="H144" s="1" t="s">
        <v>1823</v>
      </c>
      <c r="I144" s="1" t="s">
        <v>27</v>
      </c>
      <c r="J144" s="5" t="s">
        <v>2970</v>
      </c>
      <c r="K144" s="5">
        <v>0</v>
      </c>
      <c r="L144" s="5">
        <v>100</v>
      </c>
      <c r="M144" s="5" t="s">
        <v>28</v>
      </c>
      <c r="N144" s="5" t="s">
        <v>28</v>
      </c>
      <c r="O144" s="3" t="s">
        <v>33</v>
      </c>
      <c r="P144" s="4" t="s">
        <v>38</v>
      </c>
      <c r="Q144" s="5" t="s">
        <v>2308</v>
      </c>
      <c r="R144" s="5"/>
      <c r="S144" s="5"/>
      <c r="T144" s="5"/>
      <c r="U144" s="5"/>
      <c r="V144" s="5"/>
      <c r="W144" s="5"/>
      <c r="X144" s="5" t="s">
        <v>36</v>
      </c>
      <c r="Y144" s="35">
        <v>43711</v>
      </c>
      <c r="Z144" s="5" t="s">
        <v>32</v>
      </c>
      <c r="AA144" s="35">
        <v>44807</v>
      </c>
      <c r="AB144" s="35"/>
      <c r="AC144" s="2" t="str">
        <f t="shared" si="43"/>
        <v>100</v>
      </c>
      <c r="AD144" s="2">
        <f t="shared" si="44"/>
        <v>0.16</v>
      </c>
      <c r="AE144" s="2">
        <f t="shared" si="45"/>
        <v>0.16</v>
      </c>
      <c r="AF144" s="1" t="str">
        <f t="shared" si="38"/>
        <v>5</v>
      </c>
      <c r="AG144" s="1">
        <v>12</v>
      </c>
      <c r="AH144" s="36" t="s">
        <v>27</v>
      </c>
      <c r="AI144" s="1">
        <f t="shared" si="46"/>
        <v>0</v>
      </c>
      <c r="AJ144" s="1">
        <f t="shared" si="47"/>
        <v>2</v>
      </c>
      <c r="AK144" s="36">
        <v>2</v>
      </c>
      <c r="AL144" s="1">
        <v>1</v>
      </c>
      <c r="AM144" s="1">
        <f t="shared" si="48"/>
        <v>1</v>
      </c>
      <c r="AN144" s="1"/>
      <c r="AO144" s="47">
        <v>2</v>
      </c>
      <c r="AP144" s="38"/>
      <c r="AQ144" s="5">
        <v>2</v>
      </c>
      <c r="AR144" s="25"/>
      <c r="AT144" s="48"/>
      <c r="AU144" s="12">
        <f t="shared" si="49"/>
        <v>1</v>
      </c>
      <c r="AV144" s="30"/>
      <c r="AW144" s="28"/>
      <c r="AX144" s="36"/>
      <c r="AY144" s="36"/>
      <c r="AZ144" s="40"/>
      <c r="BA144" s="14">
        <f t="shared" si="50"/>
        <v>0</v>
      </c>
      <c r="BB144" s="49"/>
      <c r="BC144" s="36"/>
      <c r="BD144" s="36"/>
      <c r="BE144" s="36"/>
      <c r="BF144" s="40"/>
      <c r="BG144" s="16">
        <f t="shared" si="51"/>
        <v>0</v>
      </c>
      <c r="BH144" s="16">
        <f t="shared" si="52"/>
        <v>1</v>
      </c>
    </row>
    <row r="145" spans="1:89" ht="25.5" customHeight="1" x14ac:dyDescent="0.25">
      <c r="A145" s="5" t="s">
        <v>935</v>
      </c>
      <c r="B145" s="4" t="s">
        <v>936</v>
      </c>
      <c r="C145" s="5" t="s">
        <v>1816</v>
      </c>
      <c r="D145" s="5">
        <v>0.16</v>
      </c>
      <c r="E145" s="5" t="s">
        <v>319</v>
      </c>
      <c r="F145" s="4" t="s">
        <v>29</v>
      </c>
      <c r="G145" s="5" t="s">
        <v>937</v>
      </c>
      <c r="H145" s="1" t="s">
        <v>1824</v>
      </c>
      <c r="I145" s="1" t="s">
        <v>27</v>
      </c>
      <c r="J145" s="5" t="s">
        <v>2970</v>
      </c>
      <c r="K145" s="22">
        <v>0</v>
      </c>
      <c r="L145" s="18">
        <v>100</v>
      </c>
      <c r="M145" s="5" t="s">
        <v>28</v>
      </c>
      <c r="N145" s="23" t="s">
        <v>793</v>
      </c>
      <c r="O145" s="3" t="s">
        <v>33</v>
      </c>
      <c r="P145" s="4" t="s">
        <v>38</v>
      </c>
      <c r="Q145" s="18" t="s">
        <v>2309</v>
      </c>
      <c r="R145" s="5"/>
      <c r="S145" s="5"/>
      <c r="T145" s="5"/>
      <c r="U145" s="5"/>
      <c r="V145" s="5"/>
      <c r="W145" s="5"/>
      <c r="X145" s="5" t="s">
        <v>36</v>
      </c>
      <c r="Y145" s="35">
        <v>43889</v>
      </c>
      <c r="Z145" s="5" t="s">
        <v>32</v>
      </c>
      <c r="AA145" s="35">
        <v>44985</v>
      </c>
      <c r="AB145" s="35"/>
      <c r="AC145" s="2" t="str">
        <f t="shared" si="43"/>
        <v>100</v>
      </c>
      <c r="AD145" s="2">
        <f t="shared" si="44"/>
        <v>0.16</v>
      </c>
      <c r="AE145" s="2">
        <f t="shared" si="45"/>
        <v>0.16</v>
      </c>
      <c r="AF145" s="2" t="str">
        <f t="shared" si="38"/>
        <v>5</v>
      </c>
      <c r="AG145" s="1">
        <v>18</v>
      </c>
      <c r="AH145" s="36" t="s">
        <v>27</v>
      </c>
      <c r="AI145" s="1">
        <f t="shared" si="46"/>
        <v>0</v>
      </c>
      <c r="AJ145" s="1">
        <f t="shared" si="47"/>
        <v>5</v>
      </c>
      <c r="AK145" s="36">
        <v>5</v>
      </c>
      <c r="AL145" s="1">
        <v>1</v>
      </c>
      <c r="AM145" s="1">
        <f t="shared" si="48"/>
        <v>4</v>
      </c>
      <c r="AN145" s="1"/>
      <c r="AO145" s="26">
        <v>5</v>
      </c>
      <c r="AP145" s="38"/>
      <c r="AQ145" s="5">
        <v>3</v>
      </c>
      <c r="AR145" s="5">
        <v>2</v>
      </c>
      <c r="AS145" s="25"/>
      <c r="AT145" s="20"/>
      <c r="AU145" s="12">
        <f t="shared" si="49"/>
        <v>4</v>
      </c>
      <c r="AV145" s="30"/>
      <c r="AW145" s="28"/>
      <c r="AX145" s="28"/>
      <c r="AY145" s="28"/>
      <c r="AZ145" s="39"/>
      <c r="BA145" s="14">
        <f t="shared" si="50"/>
        <v>0</v>
      </c>
      <c r="BB145" s="30"/>
      <c r="BC145" s="28"/>
      <c r="BD145" s="28"/>
      <c r="BE145" s="28"/>
      <c r="BF145" s="39"/>
      <c r="BG145" s="16">
        <f t="shared" si="51"/>
        <v>0</v>
      </c>
      <c r="BH145" s="16">
        <f t="shared" si="52"/>
        <v>4</v>
      </c>
    </row>
    <row r="146" spans="1:89" ht="25.5" customHeight="1" x14ac:dyDescent="0.25">
      <c r="A146" s="4" t="s">
        <v>938</v>
      </c>
      <c r="B146" s="4" t="s">
        <v>939</v>
      </c>
      <c r="C146" s="5" t="s">
        <v>1816</v>
      </c>
      <c r="D146" s="4">
        <v>0.34</v>
      </c>
      <c r="E146" s="4" t="s">
        <v>319</v>
      </c>
      <c r="F146" s="4" t="s">
        <v>29</v>
      </c>
      <c r="G146" s="4" t="s">
        <v>940</v>
      </c>
      <c r="H146" s="1" t="s">
        <v>1824</v>
      </c>
      <c r="I146" s="1" t="s">
        <v>27</v>
      </c>
      <c r="J146" s="4" t="s">
        <v>2970</v>
      </c>
      <c r="K146" s="4">
        <v>0</v>
      </c>
      <c r="L146" s="4">
        <v>100</v>
      </c>
      <c r="M146" s="4" t="s">
        <v>941</v>
      </c>
      <c r="N146" s="4" t="s">
        <v>942</v>
      </c>
      <c r="O146" s="62" t="s">
        <v>33</v>
      </c>
      <c r="P146" s="4" t="s">
        <v>38</v>
      </c>
      <c r="Q146" s="5" t="s">
        <v>2310</v>
      </c>
      <c r="R146" s="5"/>
      <c r="S146" s="5"/>
      <c r="T146" s="5"/>
      <c r="U146" s="5"/>
      <c r="V146" s="5"/>
      <c r="W146" s="5"/>
      <c r="X146" s="5" t="s">
        <v>36</v>
      </c>
      <c r="Y146" s="24">
        <v>43902</v>
      </c>
      <c r="Z146" s="4" t="s">
        <v>32</v>
      </c>
      <c r="AA146" s="24">
        <v>44997</v>
      </c>
      <c r="AB146" s="24"/>
      <c r="AC146" s="2" t="str">
        <f t="shared" si="43"/>
        <v>100</v>
      </c>
      <c r="AD146" s="2">
        <f t="shared" si="44"/>
        <v>0.34</v>
      </c>
      <c r="AE146" s="2">
        <f t="shared" si="45"/>
        <v>0.34</v>
      </c>
      <c r="AF146" s="2" t="str">
        <f t="shared" si="38"/>
        <v>5</v>
      </c>
      <c r="AG146" s="1">
        <v>18</v>
      </c>
      <c r="AH146" s="1" t="s">
        <v>27</v>
      </c>
      <c r="AI146" s="1">
        <f t="shared" si="46"/>
        <v>0</v>
      </c>
      <c r="AJ146" s="1">
        <f t="shared" si="47"/>
        <v>3</v>
      </c>
      <c r="AK146" s="25">
        <v>3</v>
      </c>
      <c r="AL146" s="1">
        <v>0</v>
      </c>
      <c r="AM146" s="1">
        <f t="shared" si="48"/>
        <v>3</v>
      </c>
      <c r="AN146" s="1"/>
      <c r="AO146" s="47">
        <v>3</v>
      </c>
      <c r="AP146" s="17"/>
      <c r="AQ146" s="4">
        <v>3</v>
      </c>
      <c r="AS146" s="25"/>
      <c r="AT146" s="20"/>
      <c r="AU146" s="12">
        <f t="shared" si="49"/>
        <v>3</v>
      </c>
      <c r="AV146" s="30"/>
      <c r="AW146" s="28"/>
      <c r="AX146" s="1"/>
      <c r="AY146" s="1"/>
      <c r="AZ146" s="15"/>
      <c r="BA146" s="14">
        <f t="shared" si="50"/>
        <v>0</v>
      </c>
      <c r="BB146" s="9"/>
      <c r="BC146" s="1"/>
      <c r="BD146" s="1"/>
      <c r="BE146" s="1"/>
      <c r="BF146" s="15"/>
      <c r="BG146" s="16">
        <f t="shared" si="51"/>
        <v>0</v>
      </c>
      <c r="BH146" s="16">
        <f t="shared" si="52"/>
        <v>3</v>
      </c>
    </row>
    <row r="147" spans="1:89" ht="25.5" customHeight="1" x14ac:dyDescent="0.25">
      <c r="A147" s="1" t="s">
        <v>2444</v>
      </c>
      <c r="B147" s="1" t="s">
        <v>335</v>
      </c>
      <c r="C147" s="1" t="s">
        <v>1806</v>
      </c>
      <c r="D147" s="2">
        <v>1.53</v>
      </c>
      <c r="E147" s="1" t="s">
        <v>319</v>
      </c>
      <c r="F147" s="4" t="s">
        <v>29</v>
      </c>
      <c r="G147" s="1" t="s">
        <v>27</v>
      </c>
      <c r="H147" s="1" t="s">
        <v>27</v>
      </c>
      <c r="I147" s="1" t="s">
        <v>27</v>
      </c>
      <c r="J147" s="4" t="s">
        <v>804</v>
      </c>
      <c r="K147" s="4">
        <v>100</v>
      </c>
      <c r="L147" s="4">
        <v>0</v>
      </c>
      <c r="M147" s="4" t="s">
        <v>30</v>
      </c>
      <c r="N147" s="4" t="s">
        <v>2016</v>
      </c>
      <c r="O147" s="3" t="s">
        <v>33</v>
      </c>
      <c r="P147" s="3" t="s">
        <v>38</v>
      </c>
      <c r="Q147" s="5" t="s">
        <v>336</v>
      </c>
      <c r="R147" s="4" t="s">
        <v>1836</v>
      </c>
      <c r="S147" s="19" t="s">
        <v>1835</v>
      </c>
      <c r="T147" s="6" t="s">
        <v>2163</v>
      </c>
      <c r="U147" s="4" t="s">
        <v>1875</v>
      </c>
      <c r="V147" s="4" t="s">
        <v>1849</v>
      </c>
      <c r="W147" s="4" t="s">
        <v>1882</v>
      </c>
      <c r="X147" s="4" t="s">
        <v>36</v>
      </c>
      <c r="Y147" s="1" t="s">
        <v>27</v>
      </c>
      <c r="Z147" s="1" t="s">
        <v>27</v>
      </c>
      <c r="AA147" s="1" t="s">
        <v>27</v>
      </c>
      <c r="AB147" s="1"/>
      <c r="AC147" s="2" t="str">
        <f t="shared" si="43"/>
        <v>85</v>
      </c>
      <c r="AD147" s="2">
        <f t="shared" si="44"/>
        <v>1.53</v>
      </c>
      <c r="AE147" s="2">
        <f t="shared" si="45"/>
        <v>1.3005000000000002</v>
      </c>
      <c r="AF147" s="2" t="str">
        <f t="shared" si="38"/>
        <v>20</v>
      </c>
      <c r="AG147" s="1" t="str">
        <f t="shared" ref="AG147:AG153" si="53">IF(AK147&lt;=10,"24",IF(AK147&gt;10,"30"))</f>
        <v>30</v>
      </c>
      <c r="AH147" s="1">
        <v>30</v>
      </c>
      <c r="AI147" s="1">
        <f t="shared" si="46"/>
        <v>39.015000000000008</v>
      </c>
      <c r="AJ147" s="1">
        <f t="shared" si="47"/>
        <v>0</v>
      </c>
      <c r="AK147" s="7">
        <f t="shared" ref="AK147:AK153" si="54">AE147*AH147</f>
        <v>39.015000000000008</v>
      </c>
      <c r="AL147" s="7">
        <v>0</v>
      </c>
      <c r="AM147" s="7">
        <f t="shared" si="48"/>
        <v>39.015000000000008</v>
      </c>
      <c r="AN147" s="7"/>
      <c r="AO147" s="8">
        <v>39</v>
      </c>
      <c r="AP147" s="9"/>
      <c r="AQ147" s="10"/>
      <c r="AR147" s="1">
        <v>10</v>
      </c>
      <c r="AS147" s="10">
        <v>20</v>
      </c>
      <c r="AT147" s="15">
        <v>9</v>
      </c>
      <c r="AU147" s="12">
        <f t="shared" si="49"/>
        <v>39</v>
      </c>
      <c r="AV147" s="13"/>
      <c r="AW147" s="10"/>
      <c r="AX147" s="10"/>
      <c r="AY147" s="10"/>
      <c r="AZ147" s="11"/>
      <c r="BA147" s="14">
        <f t="shared" si="50"/>
        <v>0</v>
      </c>
      <c r="BB147" s="9"/>
      <c r="BC147" s="1"/>
      <c r="BD147" s="1"/>
      <c r="BE147" s="1"/>
      <c r="BF147" s="15"/>
      <c r="BG147" s="16">
        <f t="shared" si="51"/>
        <v>0</v>
      </c>
      <c r="BH147" s="16">
        <f t="shared" si="52"/>
        <v>39</v>
      </c>
    </row>
    <row r="148" spans="1:89" ht="25.5" customHeight="1" x14ac:dyDescent="0.25">
      <c r="A148" s="1" t="s">
        <v>2445</v>
      </c>
      <c r="B148" s="1" t="s">
        <v>2124</v>
      </c>
      <c r="C148" s="1" t="s">
        <v>1806</v>
      </c>
      <c r="D148" s="2">
        <v>0.57999999999999996</v>
      </c>
      <c r="E148" s="4" t="s">
        <v>319</v>
      </c>
      <c r="F148" s="1" t="s">
        <v>29</v>
      </c>
      <c r="G148" s="1" t="s">
        <v>27</v>
      </c>
      <c r="H148" s="1" t="s">
        <v>27</v>
      </c>
      <c r="I148" s="1" t="s">
        <v>27</v>
      </c>
      <c r="J148" s="4" t="s">
        <v>804</v>
      </c>
      <c r="K148" s="46" t="s">
        <v>2169</v>
      </c>
      <c r="L148" s="46" t="s">
        <v>2170</v>
      </c>
      <c r="M148" s="46" t="s">
        <v>2184</v>
      </c>
      <c r="N148" s="4" t="s">
        <v>2564</v>
      </c>
      <c r="O148" s="73" t="s">
        <v>33</v>
      </c>
      <c r="P148" s="4" t="s">
        <v>38</v>
      </c>
      <c r="Q148" s="4" t="s">
        <v>2377</v>
      </c>
      <c r="R148" s="4" t="s">
        <v>1836</v>
      </c>
      <c r="S148" s="4" t="s">
        <v>1835</v>
      </c>
      <c r="T148" s="6" t="s">
        <v>2163</v>
      </c>
      <c r="U148" s="4" t="s">
        <v>151</v>
      </c>
      <c r="V148" s="19" t="s">
        <v>1820</v>
      </c>
      <c r="W148" s="4" t="s">
        <v>1966</v>
      </c>
      <c r="X148" s="4" t="s">
        <v>36</v>
      </c>
      <c r="Y148" s="1" t="s">
        <v>27</v>
      </c>
      <c r="Z148" s="1" t="s">
        <v>27</v>
      </c>
      <c r="AA148" s="1" t="s">
        <v>27</v>
      </c>
      <c r="AC148" s="2" t="str">
        <f t="shared" si="43"/>
        <v>100</v>
      </c>
      <c r="AD148" s="2">
        <f t="shared" si="44"/>
        <v>0.57999999999999996</v>
      </c>
      <c r="AE148" s="2">
        <f t="shared" si="45"/>
        <v>0.57999999999999996</v>
      </c>
      <c r="AF148" s="2" t="str">
        <f t="shared" si="38"/>
        <v>10</v>
      </c>
      <c r="AG148" s="1" t="str">
        <f t="shared" si="53"/>
        <v>30</v>
      </c>
      <c r="AH148" s="4">
        <v>30</v>
      </c>
      <c r="AI148" s="1">
        <f t="shared" si="46"/>
        <v>17.399999999999999</v>
      </c>
      <c r="AJ148" s="1">
        <f t="shared" si="47"/>
        <v>0</v>
      </c>
      <c r="AK148" s="7">
        <f t="shared" si="54"/>
        <v>17.399999999999999</v>
      </c>
      <c r="AL148" s="7">
        <v>0</v>
      </c>
      <c r="AM148" s="7">
        <f t="shared" si="48"/>
        <v>17.399999999999999</v>
      </c>
      <c r="AO148" s="8">
        <v>17</v>
      </c>
      <c r="AP148" s="17"/>
      <c r="AR148" s="4">
        <v>5</v>
      </c>
      <c r="AS148" s="4">
        <v>10</v>
      </c>
      <c r="AT148" s="20">
        <v>2</v>
      </c>
      <c r="AU148" s="12">
        <f t="shared" si="49"/>
        <v>17</v>
      </c>
      <c r="AV148" s="17"/>
      <c r="AZ148" s="20"/>
      <c r="BA148" s="14">
        <f t="shared" si="50"/>
        <v>0</v>
      </c>
      <c r="BB148" s="17"/>
      <c r="BF148" s="20"/>
      <c r="BG148" s="16">
        <f t="shared" si="51"/>
        <v>0</v>
      </c>
      <c r="BH148" s="16">
        <f t="shared" si="52"/>
        <v>17</v>
      </c>
    </row>
    <row r="149" spans="1:89" ht="25.5" customHeight="1" x14ac:dyDescent="0.25">
      <c r="A149" s="1" t="s">
        <v>2446</v>
      </c>
      <c r="B149" s="1" t="s">
        <v>2871</v>
      </c>
      <c r="C149" s="1" t="s">
        <v>1806</v>
      </c>
      <c r="D149" s="2">
        <v>10.55</v>
      </c>
      <c r="E149" s="4" t="s">
        <v>319</v>
      </c>
      <c r="F149" s="1" t="s">
        <v>29</v>
      </c>
      <c r="G149" s="1" t="s">
        <v>27</v>
      </c>
      <c r="H149" s="1" t="s">
        <v>27</v>
      </c>
      <c r="I149" s="1" t="s">
        <v>27</v>
      </c>
      <c r="J149" s="4" t="s">
        <v>804</v>
      </c>
      <c r="K149" s="46" t="s">
        <v>2169</v>
      </c>
      <c r="L149" s="46" t="s">
        <v>2170</v>
      </c>
      <c r="M149" s="46" t="s">
        <v>2184</v>
      </c>
      <c r="N149" s="4" t="s">
        <v>2373</v>
      </c>
      <c r="O149" s="73" t="s">
        <v>33</v>
      </c>
      <c r="P149" s="4" t="s">
        <v>38</v>
      </c>
      <c r="Q149" s="4" t="s">
        <v>2374</v>
      </c>
      <c r="R149" s="4" t="s">
        <v>1836</v>
      </c>
      <c r="S149" s="4" t="s">
        <v>1835</v>
      </c>
      <c r="T149" s="6" t="s">
        <v>2163</v>
      </c>
      <c r="U149" s="4" t="s">
        <v>151</v>
      </c>
      <c r="V149" s="19" t="s">
        <v>1820</v>
      </c>
      <c r="W149" s="4" t="s">
        <v>1966</v>
      </c>
      <c r="X149" s="4" t="s">
        <v>36</v>
      </c>
      <c r="Y149" s="1" t="s">
        <v>27</v>
      </c>
      <c r="Z149" s="1" t="s">
        <v>27</v>
      </c>
      <c r="AA149" s="1" t="s">
        <v>27</v>
      </c>
      <c r="AC149" s="2" t="str">
        <f t="shared" si="43"/>
        <v>65</v>
      </c>
      <c r="AD149" s="2">
        <f t="shared" si="44"/>
        <v>10.55</v>
      </c>
      <c r="AE149" s="2">
        <f t="shared" si="45"/>
        <v>6.8574999999999999</v>
      </c>
      <c r="AF149" s="2" t="str">
        <f t="shared" si="38"/>
        <v>70</v>
      </c>
      <c r="AG149" s="1" t="str">
        <f t="shared" si="53"/>
        <v>30</v>
      </c>
      <c r="AH149" s="4">
        <v>30</v>
      </c>
      <c r="AI149" s="1">
        <f t="shared" si="46"/>
        <v>205.72499999999999</v>
      </c>
      <c r="AJ149" s="1">
        <f t="shared" si="47"/>
        <v>0</v>
      </c>
      <c r="AK149" s="7">
        <f t="shared" si="54"/>
        <v>205.72499999999999</v>
      </c>
      <c r="AL149" s="7">
        <v>0</v>
      </c>
      <c r="AM149" s="7">
        <f t="shared" si="48"/>
        <v>205.72499999999999</v>
      </c>
      <c r="AO149" s="8">
        <v>206</v>
      </c>
      <c r="AP149" s="17"/>
      <c r="AR149" s="4">
        <v>35</v>
      </c>
      <c r="AS149" s="4">
        <v>70</v>
      </c>
      <c r="AT149" s="20">
        <v>70</v>
      </c>
      <c r="AU149" s="12">
        <f t="shared" si="49"/>
        <v>175</v>
      </c>
      <c r="AV149" s="17">
        <v>31</v>
      </c>
      <c r="AZ149" s="20"/>
      <c r="BA149" s="14">
        <f t="shared" si="50"/>
        <v>31</v>
      </c>
      <c r="BB149" s="17"/>
      <c r="BF149" s="20"/>
      <c r="BG149" s="16">
        <f t="shared" si="51"/>
        <v>0</v>
      </c>
      <c r="BH149" s="16">
        <f t="shared" si="52"/>
        <v>206</v>
      </c>
    </row>
    <row r="150" spans="1:89" ht="25.5" customHeight="1" x14ac:dyDescent="0.25">
      <c r="A150" s="1" t="s">
        <v>2447</v>
      </c>
      <c r="B150" s="1" t="s">
        <v>2126</v>
      </c>
      <c r="C150" s="1" t="s">
        <v>1806</v>
      </c>
      <c r="D150" s="2">
        <v>2.34</v>
      </c>
      <c r="E150" s="4" t="s">
        <v>319</v>
      </c>
      <c r="F150" s="1" t="s">
        <v>29</v>
      </c>
      <c r="G150" s="1" t="s">
        <v>27</v>
      </c>
      <c r="H150" s="1" t="s">
        <v>27</v>
      </c>
      <c r="I150" s="1" t="s">
        <v>27</v>
      </c>
      <c r="J150" s="4" t="s">
        <v>804</v>
      </c>
      <c r="K150" s="46" t="s">
        <v>2169</v>
      </c>
      <c r="L150" s="46" t="s">
        <v>2170</v>
      </c>
      <c r="M150" s="46" t="s">
        <v>2184</v>
      </c>
      <c r="N150" s="4" t="s">
        <v>2379</v>
      </c>
      <c r="O150" s="4" t="s">
        <v>33</v>
      </c>
      <c r="P150" s="4" t="s">
        <v>38</v>
      </c>
      <c r="Q150" s="4" t="s">
        <v>2376</v>
      </c>
      <c r="R150" s="4" t="s">
        <v>1836</v>
      </c>
      <c r="S150" s="4" t="s">
        <v>1835</v>
      </c>
      <c r="T150" s="6" t="s">
        <v>2163</v>
      </c>
      <c r="U150" s="4" t="s">
        <v>151</v>
      </c>
      <c r="V150" s="19" t="s">
        <v>1820</v>
      </c>
      <c r="W150" s="4" t="s">
        <v>1966</v>
      </c>
      <c r="X150" s="4" t="s">
        <v>36</v>
      </c>
      <c r="Y150" s="1" t="s">
        <v>27</v>
      </c>
      <c r="Z150" s="1" t="s">
        <v>27</v>
      </c>
      <c r="AA150" s="1" t="s">
        <v>27</v>
      </c>
      <c r="AC150" s="2" t="str">
        <f t="shared" si="43"/>
        <v>85</v>
      </c>
      <c r="AD150" s="2">
        <f t="shared" si="44"/>
        <v>2.34</v>
      </c>
      <c r="AE150" s="2">
        <f t="shared" si="45"/>
        <v>1.9889999999999999</v>
      </c>
      <c r="AF150" s="2" t="str">
        <f t="shared" si="38"/>
        <v>30</v>
      </c>
      <c r="AG150" s="1" t="str">
        <f t="shared" si="53"/>
        <v>30</v>
      </c>
      <c r="AH150" s="4">
        <v>30</v>
      </c>
      <c r="AI150" s="1">
        <f t="shared" si="46"/>
        <v>59.669999999999987</v>
      </c>
      <c r="AJ150" s="1">
        <f t="shared" si="47"/>
        <v>0</v>
      </c>
      <c r="AK150" s="7">
        <f t="shared" si="54"/>
        <v>59.669999999999995</v>
      </c>
      <c r="AL150" s="7">
        <v>0</v>
      </c>
      <c r="AM150" s="7">
        <f t="shared" si="48"/>
        <v>59.669999999999995</v>
      </c>
      <c r="AO150" s="8">
        <v>60</v>
      </c>
      <c r="AP150" s="17"/>
      <c r="AR150" s="4">
        <v>15</v>
      </c>
      <c r="AS150" s="4">
        <v>30</v>
      </c>
      <c r="AT150" s="20">
        <v>15</v>
      </c>
      <c r="AU150" s="12">
        <f t="shared" si="49"/>
        <v>60</v>
      </c>
      <c r="AV150" s="17"/>
      <c r="AZ150" s="20"/>
      <c r="BA150" s="14">
        <f t="shared" si="50"/>
        <v>0</v>
      </c>
      <c r="BB150" s="17"/>
      <c r="BF150" s="20"/>
      <c r="BG150" s="16">
        <f t="shared" si="51"/>
        <v>0</v>
      </c>
      <c r="BH150" s="16">
        <f t="shared" si="52"/>
        <v>60</v>
      </c>
    </row>
    <row r="151" spans="1:89" ht="25.5" customHeight="1" x14ac:dyDescent="0.25">
      <c r="A151" s="1" t="s">
        <v>2448</v>
      </c>
      <c r="B151" s="1" t="s">
        <v>2127</v>
      </c>
      <c r="C151" s="1" t="s">
        <v>1806</v>
      </c>
      <c r="D151" s="2">
        <v>1.9</v>
      </c>
      <c r="E151" s="4" t="s">
        <v>319</v>
      </c>
      <c r="F151" s="1" t="s">
        <v>29</v>
      </c>
      <c r="G151" s="1" t="s">
        <v>27</v>
      </c>
      <c r="H151" s="1" t="s">
        <v>27</v>
      </c>
      <c r="I151" s="1" t="s">
        <v>27</v>
      </c>
      <c r="J151" s="4" t="s">
        <v>2970</v>
      </c>
      <c r="K151" s="46" t="s">
        <v>2170</v>
      </c>
      <c r="L151" s="46" t="s">
        <v>2169</v>
      </c>
      <c r="M151" s="46" t="s">
        <v>2380</v>
      </c>
      <c r="N151" s="4" t="s">
        <v>2381</v>
      </c>
      <c r="O151" s="4" t="s">
        <v>33</v>
      </c>
      <c r="P151" s="4" t="s">
        <v>38</v>
      </c>
      <c r="Q151" s="4" t="s">
        <v>42</v>
      </c>
      <c r="R151" s="4" t="s">
        <v>117</v>
      </c>
      <c r="S151" s="4" t="s">
        <v>117</v>
      </c>
      <c r="T151" s="6" t="s">
        <v>2163</v>
      </c>
      <c r="U151" s="4" t="s">
        <v>1503</v>
      </c>
      <c r="V151" s="19" t="s">
        <v>1820</v>
      </c>
      <c r="W151" s="4" t="s">
        <v>1966</v>
      </c>
      <c r="X151" s="4" t="s">
        <v>1968</v>
      </c>
      <c r="Y151" s="1" t="s">
        <v>27</v>
      </c>
      <c r="Z151" s="1" t="s">
        <v>27</v>
      </c>
      <c r="AA151" s="1" t="s">
        <v>27</v>
      </c>
      <c r="AC151" s="2" t="str">
        <f t="shared" si="43"/>
        <v>85</v>
      </c>
      <c r="AD151" s="2">
        <f t="shared" si="44"/>
        <v>1.9</v>
      </c>
      <c r="AE151" s="2">
        <f t="shared" si="45"/>
        <v>1.615</v>
      </c>
      <c r="AF151" s="2" t="str">
        <f t="shared" si="38"/>
        <v>20</v>
      </c>
      <c r="AG151" s="1" t="str">
        <f t="shared" si="53"/>
        <v>30</v>
      </c>
      <c r="AH151" s="4">
        <v>30</v>
      </c>
      <c r="AI151" s="1">
        <f t="shared" si="46"/>
        <v>0</v>
      </c>
      <c r="AJ151" s="1">
        <f t="shared" si="47"/>
        <v>48.45</v>
      </c>
      <c r="AK151" s="7">
        <f t="shared" si="54"/>
        <v>48.45</v>
      </c>
      <c r="AL151" s="7">
        <v>0</v>
      </c>
      <c r="AM151" s="7">
        <f t="shared" si="48"/>
        <v>48.45</v>
      </c>
      <c r="AO151" s="8">
        <v>48</v>
      </c>
      <c r="AP151" s="17"/>
      <c r="AT151" s="20"/>
      <c r="AU151" s="12">
        <f t="shared" si="49"/>
        <v>0</v>
      </c>
      <c r="AV151" s="17">
        <v>20</v>
      </c>
      <c r="AW151" s="4">
        <v>10</v>
      </c>
      <c r="AZ151" s="20"/>
      <c r="BA151" s="14">
        <f t="shared" si="50"/>
        <v>30</v>
      </c>
      <c r="BB151" s="17"/>
      <c r="BF151" s="20"/>
      <c r="BG151" s="16">
        <f t="shared" si="51"/>
        <v>0</v>
      </c>
      <c r="BH151" s="16">
        <f t="shared" si="52"/>
        <v>30</v>
      </c>
    </row>
    <row r="152" spans="1:89" ht="25.5" customHeight="1" x14ac:dyDescent="0.25">
      <c r="A152" s="1" t="s">
        <v>2449</v>
      </c>
      <c r="B152" s="1" t="s">
        <v>2128</v>
      </c>
      <c r="C152" s="1" t="s">
        <v>1806</v>
      </c>
      <c r="D152" s="2">
        <v>1.1000000000000001</v>
      </c>
      <c r="E152" s="4" t="s">
        <v>319</v>
      </c>
      <c r="F152" s="1" t="s">
        <v>29</v>
      </c>
      <c r="G152" s="1" t="s">
        <v>27</v>
      </c>
      <c r="H152" s="1" t="s">
        <v>27</v>
      </c>
      <c r="I152" s="1" t="s">
        <v>27</v>
      </c>
      <c r="J152" s="4" t="s">
        <v>804</v>
      </c>
      <c r="K152" s="46" t="s">
        <v>2169</v>
      </c>
      <c r="L152" s="46" t="s">
        <v>2170</v>
      </c>
      <c r="M152" s="46" t="s">
        <v>2184</v>
      </c>
      <c r="N152" s="4" t="s">
        <v>2378</v>
      </c>
      <c r="O152" s="73" t="s">
        <v>33</v>
      </c>
      <c r="P152" s="4" t="s">
        <v>38</v>
      </c>
      <c r="Q152" s="4" t="s">
        <v>2301</v>
      </c>
      <c r="R152" s="4" t="s">
        <v>1836</v>
      </c>
      <c r="S152" s="4" t="s">
        <v>1835</v>
      </c>
      <c r="T152" s="6" t="s">
        <v>2163</v>
      </c>
      <c r="U152" s="4" t="s">
        <v>151</v>
      </c>
      <c r="V152" s="19" t="s">
        <v>1820</v>
      </c>
      <c r="W152" s="4" t="s">
        <v>1966</v>
      </c>
      <c r="X152" s="4" t="s">
        <v>36</v>
      </c>
      <c r="Y152" s="1" t="s">
        <v>27</v>
      </c>
      <c r="Z152" s="1" t="s">
        <v>27</v>
      </c>
      <c r="AA152" s="1" t="s">
        <v>27</v>
      </c>
      <c r="AC152" s="2" t="str">
        <f t="shared" si="43"/>
        <v>85</v>
      </c>
      <c r="AD152" s="2">
        <f t="shared" si="44"/>
        <v>1.1000000000000001</v>
      </c>
      <c r="AE152" s="2">
        <f t="shared" si="45"/>
        <v>0.93500000000000016</v>
      </c>
      <c r="AF152" s="2" t="str">
        <f t="shared" si="38"/>
        <v>20</v>
      </c>
      <c r="AG152" s="1" t="str">
        <f t="shared" si="53"/>
        <v>30</v>
      </c>
      <c r="AH152" s="4">
        <v>30</v>
      </c>
      <c r="AI152" s="1">
        <f t="shared" si="46"/>
        <v>28.050000000000004</v>
      </c>
      <c r="AJ152" s="1">
        <f t="shared" si="47"/>
        <v>0</v>
      </c>
      <c r="AK152" s="7">
        <f t="shared" si="54"/>
        <v>28.050000000000004</v>
      </c>
      <c r="AL152" s="7">
        <v>0</v>
      </c>
      <c r="AM152" s="7">
        <f t="shared" si="48"/>
        <v>28.050000000000004</v>
      </c>
      <c r="AO152" s="8">
        <v>28</v>
      </c>
      <c r="AP152" s="17"/>
      <c r="AR152" s="4">
        <v>10</v>
      </c>
      <c r="AS152" s="4">
        <v>18</v>
      </c>
      <c r="AT152" s="20"/>
      <c r="AU152" s="12">
        <f t="shared" si="49"/>
        <v>28</v>
      </c>
      <c r="AV152" s="17"/>
      <c r="AZ152" s="20"/>
      <c r="BA152" s="14">
        <f t="shared" si="50"/>
        <v>0</v>
      </c>
      <c r="BB152" s="17"/>
      <c r="BF152" s="20"/>
      <c r="BG152" s="16">
        <f t="shared" si="51"/>
        <v>0</v>
      </c>
      <c r="BH152" s="16">
        <f t="shared" si="52"/>
        <v>28</v>
      </c>
    </row>
    <row r="153" spans="1:89" ht="25.5" customHeight="1" x14ac:dyDescent="0.25">
      <c r="A153" s="1" t="s">
        <v>2450</v>
      </c>
      <c r="B153" s="1" t="s">
        <v>2129</v>
      </c>
      <c r="C153" s="1" t="s">
        <v>1806</v>
      </c>
      <c r="D153" s="2">
        <v>6.04</v>
      </c>
      <c r="E153" s="4" t="s">
        <v>319</v>
      </c>
      <c r="F153" s="1" t="s">
        <v>29</v>
      </c>
      <c r="G153" s="1" t="s">
        <v>27</v>
      </c>
      <c r="H153" s="1" t="s">
        <v>27</v>
      </c>
      <c r="I153" s="1" t="s">
        <v>27</v>
      </c>
      <c r="J153" s="4" t="s">
        <v>804</v>
      </c>
      <c r="K153" s="46" t="s">
        <v>2174</v>
      </c>
      <c r="L153" s="46" t="s">
        <v>2175</v>
      </c>
      <c r="M153" s="46" t="s">
        <v>2383</v>
      </c>
      <c r="N153" s="4" t="s">
        <v>2382</v>
      </c>
      <c r="O153" s="4" t="s">
        <v>33</v>
      </c>
      <c r="P153" s="4" t="s">
        <v>38</v>
      </c>
      <c r="Q153" s="4" t="s">
        <v>42</v>
      </c>
      <c r="R153" s="4" t="s">
        <v>117</v>
      </c>
      <c r="S153" s="4" t="s">
        <v>117</v>
      </c>
      <c r="T153" s="6" t="s">
        <v>2163</v>
      </c>
      <c r="U153" s="4" t="s">
        <v>1503</v>
      </c>
      <c r="V153" s="19" t="s">
        <v>1820</v>
      </c>
      <c r="W153" s="4" t="s">
        <v>1966</v>
      </c>
      <c r="X153" s="4" t="s">
        <v>36</v>
      </c>
      <c r="Y153" s="1" t="s">
        <v>27</v>
      </c>
      <c r="Z153" s="1" t="s">
        <v>27</v>
      </c>
      <c r="AA153" s="1" t="s">
        <v>27</v>
      </c>
      <c r="AC153" s="2" t="str">
        <f t="shared" si="43"/>
        <v>80</v>
      </c>
      <c r="AD153" s="2">
        <f t="shared" si="44"/>
        <v>6.04</v>
      </c>
      <c r="AE153" s="2">
        <f t="shared" si="45"/>
        <v>4.8319999999999999</v>
      </c>
      <c r="AF153" s="2" t="str">
        <f t="shared" si="38"/>
        <v>40</v>
      </c>
      <c r="AG153" s="1" t="str">
        <f t="shared" si="53"/>
        <v>30</v>
      </c>
      <c r="AH153" s="4">
        <v>30</v>
      </c>
      <c r="AI153" s="1">
        <f t="shared" si="46"/>
        <v>115.96800000000002</v>
      </c>
      <c r="AJ153" s="1">
        <f t="shared" si="47"/>
        <v>28.992000000000004</v>
      </c>
      <c r="AK153" s="7">
        <f t="shared" si="54"/>
        <v>144.96</v>
      </c>
      <c r="AL153" s="7">
        <v>0</v>
      </c>
      <c r="AM153" s="7">
        <f t="shared" si="48"/>
        <v>144.96</v>
      </c>
      <c r="AO153" s="8">
        <v>145</v>
      </c>
      <c r="AP153" s="17"/>
      <c r="AR153" s="4">
        <v>20</v>
      </c>
      <c r="AS153" s="4">
        <v>40</v>
      </c>
      <c r="AT153" s="20">
        <v>40</v>
      </c>
      <c r="AU153" s="12">
        <f t="shared" si="49"/>
        <v>100</v>
      </c>
      <c r="AV153" s="17">
        <v>40</v>
      </c>
      <c r="AW153" s="4">
        <v>5</v>
      </c>
      <c r="AZ153" s="20"/>
      <c r="BA153" s="14">
        <f t="shared" si="50"/>
        <v>45</v>
      </c>
      <c r="BB153" s="17"/>
      <c r="BF153" s="20"/>
      <c r="BG153" s="16">
        <f t="shared" si="51"/>
        <v>0</v>
      </c>
      <c r="BH153" s="16">
        <f t="shared" si="52"/>
        <v>145</v>
      </c>
      <c r="CI153" s="5"/>
      <c r="CJ153" s="5"/>
      <c r="CK153" s="5"/>
    </row>
    <row r="154" spans="1:89" ht="25.5" customHeight="1" x14ac:dyDescent="0.25">
      <c r="A154" s="4" t="s">
        <v>943</v>
      </c>
      <c r="B154" s="4" t="s">
        <v>944</v>
      </c>
      <c r="C154" s="5" t="s">
        <v>1816</v>
      </c>
      <c r="D154" s="21">
        <v>0.05</v>
      </c>
      <c r="E154" s="4" t="s">
        <v>319</v>
      </c>
      <c r="F154" s="4" t="s">
        <v>29</v>
      </c>
      <c r="G154" s="4" t="s">
        <v>945</v>
      </c>
      <c r="H154" s="1" t="s">
        <v>1823</v>
      </c>
      <c r="I154" s="1" t="s">
        <v>27</v>
      </c>
      <c r="J154" s="18" t="s">
        <v>804</v>
      </c>
      <c r="K154" s="22">
        <v>100</v>
      </c>
      <c r="L154" s="4">
        <v>0</v>
      </c>
      <c r="M154" s="23" t="s">
        <v>811</v>
      </c>
      <c r="N154" s="23" t="s">
        <v>946</v>
      </c>
      <c r="O154" s="62" t="s">
        <v>33</v>
      </c>
      <c r="P154" s="4" t="s">
        <v>38</v>
      </c>
      <c r="Q154" s="5" t="s">
        <v>2296</v>
      </c>
      <c r="R154" s="5"/>
      <c r="S154" s="5"/>
      <c r="T154" s="5"/>
      <c r="U154" s="5"/>
      <c r="V154" s="5"/>
      <c r="W154" s="5"/>
      <c r="X154" s="5" t="s">
        <v>36</v>
      </c>
      <c r="Y154" s="24">
        <v>43234</v>
      </c>
      <c r="Z154" s="4" t="s">
        <v>32</v>
      </c>
      <c r="AA154" s="24">
        <v>44330</v>
      </c>
      <c r="AB154" s="24"/>
      <c r="AC154" s="2" t="str">
        <f t="shared" si="43"/>
        <v>100</v>
      </c>
      <c r="AD154" s="2">
        <f t="shared" si="44"/>
        <v>0.05</v>
      </c>
      <c r="AE154" s="2">
        <f t="shared" si="45"/>
        <v>0.05</v>
      </c>
      <c r="AF154" s="1" t="str">
        <f t="shared" si="38"/>
        <v>5</v>
      </c>
      <c r="AG154" s="1">
        <v>12</v>
      </c>
      <c r="AH154" s="1" t="s">
        <v>27</v>
      </c>
      <c r="AI154" s="1">
        <f t="shared" si="46"/>
        <v>1</v>
      </c>
      <c r="AJ154" s="1">
        <f t="shared" si="47"/>
        <v>0</v>
      </c>
      <c r="AK154" s="25">
        <v>1</v>
      </c>
      <c r="AL154" s="1">
        <v>0</v>
      </c>
      <c r="AM154" s="1">
        <f t="shared" si="48"/>
        <v>1</v>
      </c>
      <c r="AN154" s="1"/>
      <c r="AO154" s="47">
        <v>1</v>
      </c>
      <c r="AP154" s="27"/>
      <c r="AQ154" s="28">
        <v>1</v>
      </c>
      <c r="AR154" s="25"/>
      <c r="AT154" s="29"/>
      <c r="AU154" s="12">
        <f t="shared" si="49"/>
        <v>1</v>
      </c>
      <c r="AV154" s="30"/>
      <c r="AW154" s="28"/>
      <c r="AX154" s="1"/>
      <c r="AY154" s="1"/>
      <c r="AZ154" s="15"/>
      <c r="BA154" s="14">
        <f t="shared" si="50"/>
        <v>0</v>
      </c>
      <c r="BB154" s="9"/>
      <c r="BC154" s="1"/>
      <c r="BD154" s="1"/>
      <c r="BE154" s="1"/>
      <c r="BF154" s="15"/>
      <c r="BG154" s="16">
        <f t="shared" si="51"/>
        <v>0</v>
      </c>
      <c r="BH154" s="16">
        <f t="shared" si="52"/>
        <v>1</v>
      </c>
    </row>
    <row r="155" spans="1:89" ht="25.5" customHeight="1" x14ac:dyDescent="0.25">
      <c r="A155" s="4" t="s">
        <v>947</v>
      </c>
      <c r="B155" s="4" t="s">
        <v>948</v>
      </c>
      <c r="C155" s="5" t="s">
        <v>1816</v>
      </c>
      <c r="D155" s="21">
        <v>0.16</v>
      </c>
      <c r="E155" s="4" t="s">
        <v>319</v>
      </c>
      <c r="F155" s="4" t="s">
        <v>29</v>
      </c>
      <c r="G155" s="4" t="s">
        <v>949</v>
      </c>
      <c r="H155" s="1" t="s">
        <v>1823</v>
      </c>
      <c r="I155" s="1" t="s">
        <v>27</v>
      </c>
      <c r="J155" s="18" t="s">
        <v>804</v>
      </c>
      <c r="K155" s="22">
        <v>90</v>
      </c>
      <c r="L155" s="4">
        <v>10</v>
      </c>
      <c r="M155" s="23" t="s">
        <v>950</v>
      </c>
      <c r="N155" s="23" t="s">
        <v>946</v>
      </c>
      <c r="O155" s="3" t="s">
        <v>33</v>
      </c>
      <c r="P155" s="4" t="s">
        <v>38</v>
      </c>
      <c r="Q155" s="18" t="s">
        <v>2311</v>
      </c>
      <c r="R155" s="5"/>
      <c r="S155" s="5"/>
      <c r="T155" s="5"/>
      <c r="U155" s="5"/>
      <c r="V155" s="5"/>
      <c r="W155" s="5"/>
      <c r="X155" s="5" t="s">
        <v>36</v>
      </c>
      <c r="Y155" s="24">
        <v>43427</v>
      </c>
      <c r="Z155" s="4" t="s">
        <v>32</v>
      </c>
      <c r="AA155" s="24">
        <v>44523</v>
      </c>
      <c r="AB155" s="24"/>
      <c r="AC155" s="2" t="str">
        <f t="shared" si="43"/>
        <v>100</v>
      </c>
      <c r="AD155" s="2">
        <f t="shared" si="44"/>
        <v>0.16</v>
      </c>
      <c r="AE155" s="2">
        <f t="shared" si="45"/>
        <v>0.16</v>
      </c>
      <c r="AF155" s="1" t="str">
        <f t="shared" si="38"/>
        <v>5</v>
      </c>
      <c r="AG155" s="1">
        <v>12</v>
      </c>
      <c r="AH155" s="1" t="s">
        <v>27</v>
      </c>
      <c r="AI155" s="1">
        <f t="shared" si="46"/>
        <v>2.7</v>
      </c>
      <c r="AJ155" s="1">
        <f t="shared" si="47"/>
        <v>0.3</v>
      </c>
      <c r="AK155" s="25">
        <v>3</v>
      </c>
      <c r="AL155" s="1">
        <v>0</v>
      </c>
      <c r="AM155" s="1">
        <f t="shared" si="48"/>
        <v>3</v>
      </c>
      <c r="AN155" s="1"/>
      <c r="AO155" s="26">
        <v>3</v>
      </c>
      <c r="AP155" s="27"/>
      <c r="AQ155" s="4">
        <v>3</v>
      </c>
      <c r="AR155" s="25"/>
      <c r="AT155" s="29"/>
      <c r="AU155" s="12">
        <f t="shared" si="49"/>
        <v>3</v>
      </c>
      <c r="AV155" s="30"/>
      <c r="AW155" s="28"/>
      <c r="AX155" s="1"/>
      <c r="AY155" s="1"/>
      <c r="AZ155" s="15"/>
      <c r="BA155" s="14">
        <f t="shared" si="50"/>
        <v>0</v>
      </c>
      <c r="BB155" s="9"/>
      <c r="BC155" s="1"/>
      <c r="BD155" s="1"/>
      <c r="BE155" s="1"/>
      <c r="BF155" s="15"/>
      <c r="BG155" s="16">
        <f t="shared" si="51"/>
        <v>0</v>
      </c>
      <c r="BH155" s="16">
        <f t="shared" si="52"/>
        <v>3</v>
      </c>
    </row>
    <row r="156" spans="1:89" ht="25.5" customHeight="1" x14ac:dyDescent="0.25">
      <c r="A156" s="5" t="s">
        <v>2076</v>
      </c>
      <c r="B156" s="10" t="s">
        <v>2077</v>
      </c>
      <c r="C156" s="31" t="s">
        <v>2069</v>
      </c>
      <c r="D156" s="32">
        <v>1.23</v>
      </c>
      <c r="E156" s="10" t="s">
        <v>319</v>
      </c>
      <c r="F156" s="10" t="s">
        <v>29</v>
      </c>
      <c r="G156" s="5" t="s">
        <v>27</v>
      </c>
      <c r="H156" s="10" t="s">
        <v>27</v>
      </c>
      <c r="I156" s="10" t="s">
        <v>2078</v>
      </c>
      <c r="J156" s="10" t="s">
        <v>804</v>
      </c>
      <c r="K156" s="33">
        <v>100</v>
      </c>
      <c r="L156" s="10">
        <v>0</v>
      </c>
      <c r="M156" s="34" t="s">
        <v>2079</v>
      </c>
      <c r="N156" s="34" t="s">
        <v>2071</v>
      </c>
      <c r="O156" s="10" t="s">
        <v>33</v>
      </c>
      <c r="P156" s="10" t="s">
        <v>38</v>
      </c>
      <c r="Q156" s="10" t="s">
        <v>2355</v>
      </c>
      <c r="R156" s="5" t="s">
        <v>2080</v>
      </c>
      <c r="S156" s="19" t="s">
        <v>2081</v>
      </c>
      <c r="T156" s="19" t="s">
        <v>2082</v>
      </c>
      <c r="U156" s="19" t="s">
        <v>2083</v>
      </c>
      <c r="V156" s="19" t="s">
        <v>2084</v>
      </c>
      <c r="W156" s="19" t="s">
        <v>2085</v>
      </c>
      <c r="X156" s="5" t="s">
        <v>2086</v>
      </c>
      <c r="Y156" s="5" t="s">
        <v>27</v>
      </c>
      <c r="Z156" s="5" t="s">
        <v>27</v>
      </c>
      <c r="AA156" s="67" t="s">
        <v>27</v>
      </c>
      <c r="AB156" s="67"/>
      <c r="AC156" s="2" t="str">
        <f t="shared" si="43"/>
        <v>85</v>
      </c>
      <c r="AD156" s="2">
        <f t="shared" si="44"/>
        <v>1.23</v>
      </c>
      <c r="AE156" s="2">
        <f t="shared" si="45"/>
        <v>1.0454999999999999</v>
      </c>
      <c r="AF156" s="2" t="str">
        <f t="shared" si="38"/>
        <v>20</v>
      </c>
      <c r="AG156" s="1" t="str">
        <f>IF(AK156&lt;=10,"24",IF(AK156&gt;10,"30"))</f>
        <v>30</v>
      </c>
      <c r="AH156" s="36">
        <v>30</v>
      </c>
      <c r="AI156" s="1">
        <f t="shared" si="46"/>
        <v>31.364999999999995</v>
      </c>
      <c r="AJ156" s="1">
        <f t="shared" si="47"/>
        <v>0</v>
      </c>
      <c r="AK156" s="7">
        <f>AE156*AH156</f>
        <v>31.364999999999995</v>
      </c>
      <c r="AL156" s="58">
        <v>0</v>
      </c>
      <c r="AM156" s="36">
        <v>12</v>
      </c>
      <c r="AN156" s="28"/>
      <c r="AO156" s="47">
        <v>0</v>
      </c>
      <c r="AP156" s="49"/>
      <c r="AQ156" s="36"/>
      <c r="AR156" s="36"/>
      <c r="AS156" s="36"/>
      <c r="AT156" s="39"/>
      <c r="AU156" s="12">
        <f t="shared" si="49"/>
        <v>0</v>
      </c>
      <c r="AV156" s="49"/>
      <c r="AW156" s="36"/>
      <c r="AX156" s="36"/>
      <c r="AY156" s="36"/>
      <c r="AZ156" s="11"/>
      <c r="BA156" s="14">
        <f t="shared" si="50"/>
        <v>0</v>
      </c>
      <c r="BB156" s="49"/>
      <c r="BC156" s="36"/>
      <c r="BD156" s="36"/>
      <c r="BE156" s="36"/>
      <c r="BF156" s="40"/>
      <c r="BG156" s="16">
        <f t="shared" si="51"/>
        <v>0</v>
      </c>
      <c r="BH156" s="16">
        <f t="shared" si="52"/>
        <v>0</v>
      </c>
      <c r="BI156" s="5"/>
    </row>
    <row r="157" spans="1:89" ht="25.5" customHeight="1" x14ac:dyDescent="0.25">
      <c r="A157" s="5" t="s">
        <v>324</v>
      </c>
      <c r="B157" s="10" t="s">
        <v>318</v>
      </c>
      <c r="C157" s="31" t="s">
        <v>1815</v>
      </c>
      <c r="D157" s="32">
        <v>3.84</v>
      </c>
      <c r="E157" s="10" t="s">
        <v>319</v>
      </c>
      <c r="F157" s="10" t="s">
        <v>29</v>
      </c>
      <c r="G157" s="5" t="s">
        <v>325</v>
      </c>
      <c r="H157" s="10" t="s">
        <v>1822</v>
      </c>
      <c r="I157" s="10" t="s">
        <v>27</v>
      </c>
      <c r="J157" s="10" t="s">
        <v>804</v>
      </c>
      <c r="K157" s="33">
        <v>100</v>
      </c>
      <c r="L157" s="10">
        <v>0</v>
      </c>
      <c r="M157" s="34" t="s">
        <v>30</v>
      </c>
      <c r="N157" s="34" t="s">
        <v>326</v>
      </c>
      <c r="O157" s="10" t="s">
        <v>33</v>
      </c>
      <c r="P157" s="10" t="s">
        <v>38</v>
      </c>
      <c r="Q157" s="10" t="s">
        <v>2312</v>
      </c>
      <c r="R157" s="5" t="s">
        <v>1836</v>
      </c>
      <c r="S157" s="19" t="s">
        <v>1835</v>
      </c>
      <c r="T157" s="19" t="s">
        <v>1818</v>
      </c>
      <c r="U157" s="19" t="s">
        <v>89</v>
      </c>
      <c r="V157" s="19" t="s">
        <v>1820</v>
      </c>
      <c r="W157" s="19" t="s">
        <v>322</v>
      </c>
      <c r="X157" s="5" t="s">
        <v>36</v>
      </c>
      <c r="Y157" s="5">
        <v>43609</v>
      </c>
      <c r="Z157" s="5" t="s">
        <v>32</v>
      </c>
      <c r="AA157" s="67">
        <v>44340</v>
      </c>
      <c r="AB157" s="67"/>
      <c r="AC157" s="2" t="str">
        <f t="shared" si="43"/>
        <v>85</v>
      </c>
      <c r="AD157" s="2">
        <f t="shared" si="44"/>
        <v>3.84</v>
      </c>
      <c r="AE157" s="2">
        <f t="shared" si="45"/>
        <v>3.2639999999999998</v>
      </c>
      <c r="AF157" s="1" t="str">
        <f t="shared" si="38"/>
        <v>30</v>
      </c>
      <c r="AG157" s="147" t="s">
        <v>2967</v>
      </c>
      <c r="AH157" s="36" t="s">
        <v>27</v>
      </c>
      <c r="AI157" s="1">
        <f t="shared" si="46"/>
        <v>66</v>
      </c>
      <c r="AJ157" s="1">
        <f t="shared" si="47"/>
        <v>0</v>
      </c>
      <c r="AK157" s="7">
        <v>66</v>
      </c>
      <c r="AL157" s="58">
        <v>0</v>
      </c>
      <c r="AM157" s="36">
        <f t="shared" ref="AM157:AM182" si="55">AK157-AL157</f>
        <v>66</v>
      </c>
      <c r="AN157" s="28"/>
      <c r="AO157" s="47">
        <v>66</v>
      </c>
      <c r="AP157" s="49"/>
      <c r="AQ157" s="36"/>
      <c r="AR157" s="36">
        <v>8</v>
      </c>
      <c r="AS157" s="36">
        <v>30</v>
      </c>
      <c r="AT157" s="39">
        <v>28</v>
      </c>
      <c r="AU157" s="12">
        <f t="shared" si="49"/>
        <v>66</v>
      </c>
      <c r="AV157" s="49"/>
      <c r="AW157" s="36"/>
      <c r="AX157" s="36"/>
      <c r="AY157" s="36"/>
      <c r="AZ157" s="11"/>
      <c r="BA157" s="14">
        <f t="shared" si="50"/>
        <v>0</v>
      </c>
      <c r="BB157" s="49"/>
      <c r="BC157" s="36"/>
      <c r="BD157" s="36"/>
      <c r="BE157" s="36"/>
      <c r="BF157" s="40"/>
      <c r="BG157" s="16">
        <f t="shared" si="51"/>
        <v>0</v>
      </c>
      <c r="BH157" s="16">
        <f t="shared" si="52"/>
        <v>66</v>
      </c>
      <c r="BI157" s="5"/>
    </row>
    <row r="158" spans="1:89" ht="25.5" customHeight="1" x14ac:dyDescent="0.25">
      <c r="A158" s="1" t="s">
        <v>2451</v>
      </c>
      <c r="B158" s="1" t="s">
        <v>338</v>
      </c>
      <c r="C158" s="1" t="s">
        <v>1806</v>
      </c>
      <c r="D158" s="2">
        <v>1.22</v>
      </c>
      <c r="E158" s="1" t="s">
        <v>337</v>
      </c>
      <c r="F158" s="1" t="s">
        <v>37</v>
      </c>
      <c r="G158" s="1" t="s">
        <v>27</v>
      </c>
      <c r="H158" s="1" t="s">
        <v>27</v>
      </c>
      <c r="I158" s="1" t="s">
        <v>27</v>
      </c>
      <c r="J158" s="4" t="s">
        <v>804</v>
      </c>
      <c r="K158" s="4">
        <v>100</v>
      </c>
      <c r="L158" s="4">
        <v>0</v>
      </c>
      <c r="M158" s="4" t="s">
        <v>30</v>
      </c>
      <c r="N158" s="4" t="s">
        <v>2565</v>
      </c>
      <c r="O158" s="62" t="s">
        <v>2224</v>
      </c>
      <c r="P158" s="3" t="s">
        <v>38</v>
      </c>
      <c r="Q158" s="5" t="s">
        <v>42</v>
      </c>
      <c r="R158" s="4" t="s">
        <v>117</v>
      </c>
      <c r="S158" s="4" t="s">
        <v>1833</v>
      </c>
      <c r="T158" s="6" t="s">
        <v>2163</v>
      </c>
      <c r="U158" s="4" t="s">
        <v>151</v>
      </c>
      <c r="V158" s="4" t="s">
        <v>1820</v>
      </c>
      <c r="W158" s="4" t="s">
        <v>1901</v>
      </c>
      <c r="X158" s="4" t="s">
        <v>36</v>
      </c>
      <c r="Y158" s="1" t="s">
        <v>27</v>
      </c>
      <c r="Z158" s="1" t="s">
        <v>27</v>
      </c>
      <c r="AA158" s="1" t="s">
        <v>27</v>
      </c>
      <c r="AB158" s="1"/>
      <c r="AC158" s="2" t="str">
        <f t="shared" si="43"/>
        <v>85</v>
      </c>
      <c r="AD158" s="2">
        <f t="shared" si="44"/>
        <v>1.22</v>
      </c>
      <c r="AE158" s="2">
        <f t="shared" si="45"/>
        <v>1.0369999999999999</v>
      </c>
      <c r="AF158" s="2" t="str">
        <f t="shared" si="38"/>
        <v>10</v>
      </c>
      <c r="AG158" s="1" t="str">
        <f>IF(AK158&lt;=10,"24",IF(AK158&gt;10,"30"))</f>
        <v>30</v>
      </c>
      <c r="AH158" s="1">
        <v>20</v>
      </c>
      <c r="AI158" s="1">
        <f t="shared" si="46"/>
        <v>20.74</v>
      </c>
      <c r="AJ158" s="1">
        <f t="shared" si="47"/>
        <v>0</v>
      </c>
      <c r="AK158" s="7">
        <f>AE158*AH158</f>
        <v>20.74</v>
      </c>
      <c r="AL158" s="7">
        <v>0</v>
      </c>
      <c r="AM158" s="7">
        <f t="shared" si="55"/>
        <v>20.74</v>
      </c>
      <c r="AN158" s="7"/>
      <c r="AO158" s="8">
        <v>21</v>
      </c>
      <c r="AP158" s="9"/>
      <c r="AQ158" s="1"/>
      <c r="AR158" s="10">
        <v>5</v>
      </c>
      <c r="AS158" s="1">
        <v>10</v>
      </c>
      <c r="AT158" s="15">
        <v>6</v>
      </c>
      <c r="AU158" s="12">
        <f t="shared" si="49"/>
        <v>21</v>
      </c>
      <c r="AV158" s="9"/>
      <c r="AW158" s="1"/>
      <c r="AX158" s="1"/>
      <c r="AY158" s="1"/>
      <c r="AZ158" s="15"/>
      <c r="BA158" s="14">
        <f t="shared" si="50"/>
        <v>0</v>
      </c>
      <c r="BB158" s="9"/>
      <c r="BC158" s="1"/>
      <c r="BD158" s="1"/>
      <c r="BE158" s="1"/>
      <c r="BF158" s="15"/>
      <c r="BG158" s="16">
        <f t="shared" si="51"/>
        <v>0</v>
      </c>
      <c r="BH158" s="16">
        <f t="shared" si="52"/>
        <v>21</v>
      </c>
    </row>
    <row r="159" spans="1:89" ht="25.5" customHeight="1" x14ac:dyDescent="0.25">
      <c r="A159" s="4" t="s">
        <v>951</v>
      </c>
      <c r="B159" s="18" t="s">
        <v>952</v>
      </c>
      <c r="C159" s="5" t="s">
        <v>1816</v>
      </c>
      <c r="D159" s="53">
        <v>0.01</v>
      </c>
      <c r="E159" s="18" t="s">
        <v>337</v>
      </c>
      <c r="F159" s="18" t="s">
        <v>37</v>
      </c>
      <c r="G159" s="18" t="s">
        <v>953</v>
      </c>
      <c r="H159" s="1" t="s">
        <v>1823</v>
      </c>
      <c r="I159" s="1" t="s">
        <v>27</v>
      </c>
      <c r="J159" s="18" t="s">
        <v>804</v>
      </c>
      <c r="K159" s="22">
        <v>100</v>
      </c>
      <c r="L159" s="4">
        <v>0</v>
      </c>
      <c r="M159" s="23" t="s">
        <v>954</v>
      </c>
      <c r="N159" s="23" t="s">
        <v>942</v>
      </c>
      <c r="O159" s="3" t="s">
        <v>33</v>
      </c>
      <c r="P159" s="4" t="s">
        <v>38</v>
      </c>
      <c r="Q159" s="10" t="s">
        <v>42</v>
      </c>
      <c r="R159" s="5"/>
      <c r="S159" s="5"/>
      <c r="T159" s="5"/>
      <c r="U159" s="5"/>
      <c r="V159" s="5"/>
      <c r="W159" s="5"/>
      <c r="X159" s="5" t="s">
        <v>36</v>
      </c>
      <c r="Y159" s="24">
        <v>43112</v>
      </c>
      <c r="Z159" s="4" t="s">
        <v>32</v>
      </c>
      <c r="AA159" s="24">
        <v>44208</v>
      </c>
      <c r="AB159" s="24"/>
      <c r="AC159" s="2" t="str">
        <f t="shared" si="43"/>
        <v>100</v>
      </c>
      <c r="AD159" s="2">
        <f t="shared" si="44"/>
        <v>0.01</v>
      </c>
      <c r="AE159" s="2">
        <f t="shared" si="45"/>
        <v>0.01</v>
      </c>
      <c r="AF159" s="1" t="str">
        <f t="shared" si="38"/>
        <v>5</v>
      </c>
      <c r="AG159" s="1">
        <v>12</v>
      </c>
      <c r="AH159" s="1" t="s">
        <v>27</v>
      </c>
      <c r="AI159" s="1">
        <f t="shared" si="46"/>
        <v>1</v>
      </c>
      <c r="AJ159" s="1">
        <f t="shared" si="47"/>
        <v>0</v>
      </c>
      <c r="AK159" s="25">
        <v>1</v>
      </c>
      <c r="AL159" s="1">
        <v>0</v>
      </c>
      <c r="AM159" s="1">
        <f t="shared" si="55"/>
        <v>1</v>
      </c>
      <c r="AN159" s="1"/>
      <c r="AO159" s="26">
        <v>1</v>
      </c>
      <c r="AP159" s="27"/>
      <c r="AQ159" s="28">
        <v>1</v>
      </c>
      <c r="AR159" s="25"/>
      <c r="AT159" s="29"/>
      <c r="AU159" s="12">
        <f t="shared" si="49"/>
        <v>1</v>
      </c>
      <c r="AV159" s="30"/>
      <c r="AW159" s="28"/>
      <c r="AX159" s="28"/>
      <c r="AY159" s="28"/>
      <c r="AZ159" s="39"/>
      <c r="BA159" s="14">
        <f t="shared" si="50"/>
        <v>0</v>
      </c>
      <c r="BB159" s="30"/>
      <c r="BC159" s="1"/>
      <c r="BD159" s="1"/>
      <c r="BE159" s="1"/>
      <c r="BF159" s="15"/>
      <c r="BG159" s="16">
        <f t="shared" si="51"/>
        <v>0</v>
      </c>
      <c r="BH159" s="16">
        <f t="shared" si="52"/>
        <v>1</v>
      </c>
    </row>
    <row r="160" spans="1:89" ht="25.5" customHeight="1" x14ac:dyDescent="0.25">
      <c r="A160" s="5" t="s">
        <v>955</v>
      </c>
      <c r="B160" s="5" t="s">
        <v>952</v>
      </c>
      <c r="C160" s="5" t="s">
        <v>1816</v>
      </c>
      <c r="D160" s="5">
        <v>0.2</v>
      </c>
      <c r="E160" s="5" t="s">
        <v>337</v>
      </c>
      <c r="F160" s="10" t="s">
        <v>37</v>
      </c>
      <c r="G160" s="5" t="s">
        <v>956</v>
      </c>
      <c r="H160" s="1" t="s">
        <v>1823</v>
      </c>
      <c r="I160" s="1" t="s">
        <v>27</v>
      </c>
      <c r="J160" s="5" t="s">
        <v>2970</v>
      </c>
      <c r="K160" s="5">
        <v>0</v>
      </c>
      <c r="L160" s="5">
        <v>100</v>
      </c>
      <c r="M160" s="5" t="s">
        <v>898</v>
      </c>
      <c r="N160" s="5" t="s">
        <v>898</v>
      </c>
      <c r="O160" s="3" t="s">
        <v>33</v>
      </c>
      <c r="P160" s="4" t="s">
        <v>38</v>
      </c>
      <c r="Q160" s="10" t="s">
        <v>42</v>
      </c>
      <c r="R160" s="5"/>
      <c r="S160" s="5"/>
      <c r="T160" s="5"/>
      <c r="U160" s="5"/>
      <c r="V160" s="5"/>
      <c r="W160" s="5"/>
      <c r="X160" s="5" t="s">
        <v>36</v>
      </c>
      <c r="Y160" s="35">
        <v>43712</v>
      </c>
      <c r="Z160" s="5" t="s">
        <v>32</v>
      </c>
      <c r="AA160" s="35">
        <v>44808</v>
      </c>
      <c r="AB160" s="35"/>
      <c r="AC160" s="2" t="str">
        <f t="shared" si="43"/>
        <v>100</v>
      </c>
      <c r="AD160" s="2">
        <f t="shared" si="44"/>
        <v>0.2</v>
      </c>
      <c r="AE160" s="2">
        <f t="shared" si="45"/>
        <v>0.2</v>
      </c>
      <c r="AF160" s="1" t="str">
        <f t="shared" si="38"/>
        <v>5</v>
      </c>
      <c r="AG160" s="1">
        <v>12</v>
      </c>
      <c r="AH160" s="36" t="s">
        <v>27</v>
      </c>
      <c r="AI160" s="1">
        <f t="shared" si="46"/>
        <v>0</v>
      </c>
      <c r="AJ160" s="1">
        <f t="shared" si="47"/>
        <v>2</v>
      </c>
      <c r="AK160" s="36">
        <v>2</v>
      </c>
      <c r="AL160" s="1">
        <v>1</v>
      </c>
      <c r="AM160" s="1">
        <f t="shared" si="55"/>
        <v>1</v>
      </c>
      <c r="AN160" s="1"/>
      <c r="AO160" s="26">
        <v>2</v>
      </c>
      <c r="AP160" s="38"/>
      <c r="AQ160" s="5">
        <v>2</v>
      </c>
      <c r="AR160" s="25"/>
      <c r="AT160" s="48"/>
      <c r="AU160" s="12">
        <f t="shared" si="49"/>
        <v>1</v>
      </c>
      <c r="AV160" s="30"/>
      <c r="AW160" s="28"/>
      <c r="AX160" s="36"/>
      <c r="AY160" s="36"/>
      <c r="AZ160" s="40"/>
      <c r="BA160" s="14">
        <f t="shared" si="50"/>
        <v>0</v>
      </c>
      <c r="BB160" s="49"/>
      <c r="BC160" s="36"/>
      <c r="BD160" s="36"/>
      <c r="BE160" s="36"/>
      <c r="BF160" s="40"/>
      <c r="BG160" s="16">
        <f t="shared" si="51"/>
        <v>0</v>
      </c>
      <c r="BH160" s="16">
        <f t="shared" si="52"/>
        <v>1</v>
      </c>
    </row>
    <row r="161" spans="1:61" ht="25.5" customHeight="1" x14ac:dyDescent="0.25">
      <c r="A161" s="1" t="s">
        <v>339</v>
      </c>
      <c r="B161" s="1" t="s">
        <v>340</v>
      </c>
      <c r="C161" s="21" t="s">
        <v>1815</v>
      </c>
      <c r="D161" s="2">
        <v>0.79</v>
      </c>
      <c r="E161" s="1" t="s">
        <v>341</v>
      </c>
      <c r="F161" s="1" t="s">
        <v>29</v>
      </c>
      <c r="G161" s="1" t="s">
        <v>342</v>
      </c>
      <c r="H161" s="1" t="s">
        <v>1823</v>
      </c>
      <c r="I161" s="1" t="s">
        <v>27</v>
      </c>
      <c r="J161" s="18" t="s">
        <v>804</v>
      </c>
      <c r="K161" s="4">
        <v>100</v>
      </c>
      <c r="L161" s="4">
        <v>0</v>
      </c>
      <c r="M161" s="4" t="s">
        <v>343</v>
      </c>
      <c r="N161" s="4" t="s">
        <v>344</v>
      </c>
      <c r="O161" s="3" t="s">
        <v>33</v>
      </c>
      <c r="P161" s="4" t="s">
        <v>38</v>
      </c>
      <c r="Q161" s="18" t="s">
        <v>2314</v>
      </c>
      <c r="R161" s="4" t="s">
        <v>1836</v>
      </c>
      <c r="S161" s="4" t="s">
        <v>1835</v>
      </c>
      <c r="T161" s="4" t="s">
        <v>1818</v>
      </c>
      <c r="U161" s="4" t="s">
        <v>151</v>
      </c>
      <c r="V161" s="4" t="s">
        <v>1820</v>
      </c>
      <c r="W161" s="4" t="s">
        <v>345</v>
      </c>
      <c r="X161" s="4" t="s">
        <v>36</v>
      </c>
      <c r="Y161" s="24">
        <v>43091</v>
      </c>
      <c r="Z161" s="4" t="s">
        <v>32</v>
      </c>
      <c r="AA161" s="41">
        <v>44287</v>
      </c>
      <c r="AB161" s="41" t="s">
        <v>38</v>
      </c>
      <c r="AC161" s="2" t="str">
        <f t="shared" si="43"/>
        <v>100</v>
      </c>
      <c r="AD161" s="2">
        <f t="shared" si="44"/>
        <v>0.79</v>
      </c>
      <c r="AE161" s="2">
        <f t="shared" si="45"/>
        <v>0.79</v>
      </c>
      <c r="AF161" s="1" t="str">
        <f t="shared" si="38"/>
        <v>10</v>
      </c>
      <c r="AG161" s="1">
        <v>18</v>
      </c>
      <c r="AH161" s="36" t="s">
        <v>27</v>
      </c>
      <c r="AI161" s="1">
        <f t="shared" si="46"/>
        <v>23</v>
      </c>
      <c r="AJ161" s="1">
        <f t="shared" si="47"/>
        <v>0</v>
      </c>
      <c r="AK161" s="25">
        <v>23</v>
      </c>
      <c r="AL161" s="1">
        <v>0</v>
      </c>
      <c r="AM161" s="1">
        <f t="shared" si="55"/>
        <v>23</v>
      </c>
      <c r="AN161" s="1"/>
      <c r="AO161" s="42">
        <v>23</v>
      </c>
      <c r="AP161" s="17"/>
      <c r="AQ161" s="4">
        <v>5</v>
      </c>
      <c r="AR161" s="4">
        <v>10</v>
      </c>
      <c r="AS161" s="4">
        <v>8</v>
      </c>
      <c r="AT161" s="20"/>
      <c r="AU161" s="12">
        <f t="shared" si="49"/>
        <v>23</v>
      </c>
      <c r="AV161" s="17"/>
      <c r="AZ161" s="20"/>
      <c r="BA161" s="14">
        <f t="shared" si="50"/>
        <v>0</v>
      </c>
      <c r="BB161" s="17"/>
      <c r="BF161" s="20"/>
      <c r="BG161" s="16">
        <f t="shared" si="51"/>
        <v>0</v>
      </c>
      <c r="BH161" s="16">
        <f t="shared" si="52"/>
        <v>23</v>
      </c>
    </row>
    <row r="162" spans="1:61" ht="25.5" customHeight="1" x14ac:dyDescent="0.25">
      <c r="A162" s="5" t="s">
        <v>351</v>
      </c>
      <c r="B162" s="5" t="s">
        <v>348</v>
      </c>
      <c r="C162" s="5" t="s">
        <v>1815</v>
      </c>
      <c r="D162" s="5">
        <v>1.38</v>
      </c>
      <c r="E162" s="5" t="s">
        <v>341</v>
      </c>
      <c r="F162" s="31" t="s">
        <v>29</v>
      </c>
      <c r="G162" s="5" t="s">
        <v>352</v>
      </c>
      <c r="H162" s="1" t="s">
        <v>1822</v>
      </c>
      <c r="I162" s="1" t="s">
        <v>27</v>
      </c>
      <c r="J162" s="18" t="s">
        <v>804</v>
      </c>
      <c r="K162" s="5">
        <v>100</v>
      </c>
      <c r="L162" s="5">
        <v>0</v>
      </c>
      <c r="M162" s="5" t="s">
        <v>30</v>
      </c>
      <c r="N162" s="5" t="s">
        <v>353</v>
      </c>
      <c r="O162" s="3" t="s">
        <v>33</v>
      </c>
      <c r="P162" s="4" t="s">
        <v>38</v>
      </c>
      <c r="Q162" s="18" t="s">
        <v>2315</v>
      </c>
      <c r="R162" s="4" t="s">
        <v>1836</v>
      </c>
      <c r="S162" s="4" t="s">
        <v>1835</v>
      </c>
      <c r="T162" s="4" t="s">
        <v>1818</v>
      </c>
      <c r="U162" s="4" t="s">
        <v>89</v>
      </c>
      <c r="V162" s="4" t="s">
        <v>1820</v>
      </c>
      <c r="W162" s="4" t="s">
        <v>2361</v>
      </c>
      <c r="X162" s="4" t="s">
        <v>118</v>
      </c>
      <c r="Y162" s="35">
        <v>43648</v>
      </c>
      <c r="Z162" s="5" t="s">
        <v>32</v>
      </c>
      <c r="AA162" s="35">
        <v>44379</v>
      </c>
      <c r="AB162" s="35"/>
      <c r="AC162" s="2" t="str">
        <f t="shared" si="43"/>
        <v>85</v>
      </c>
      <c r="AD162" s="2">
        <f t="shared" ref="AD162:AD184" si="56">D162</f>
        <v>1.38</v>
      </c>
      <c r="AE162" s="2">
        <f t="shared" si="45"/>
        <v>1.173</v>
      </c>
      <c r="AF162" s="1" t="str">
        <f t="shared" si="38"/>
        <v>10</v>
      </c>
      <c r="AG162" s="1">
        <v>18</v>
      </c>
      <c r="AH162" s="36" t="s">
        <v>27</v>
      </c>
      <c r="AI162" s="1">
        <f t="shared" si="46"/>
        <v>17</v>
      </c>
      <c r="AJ162" s="1">
        <f t="shared" si="47"/>
        <v>0</v>
      </c>
      <c r="AK162" s="36">
        <v>17</v>
      </c>
      <c r="AL162" s="1">
        <v>0</v>
      </c>
      <c r="AM162" s="1">
        <f t="shared" si="55"/>
        <v>17</v>
      </c>
      <c r="AN162" s="1"/>
      <c r="AO162" s="47">
        <v>17</v>
      </c>
      <c r="AP162" s="38"/>
      <c r="AQ162" s="5">
        <v>5</v>
      </c>
      <c r="AR162" s="25">
        <v>10</v>
      </c>
      <c r="AS162" s="5">
        <v>2</v>
      </c>
      <c r="AT162" s="20"/>
      <c r="AU162" s="12">
        <f t="shared" si="49"/>
        <v>17</v>
      </c>
      <c r="AV162" s="30"/>
      <c r="AW162" s="28"/>
      <c r="AX162" s="36"/>
      <c r="AY162" s="36"/>
      <c r="AZ162" s="40"/>
      <c r="BA162" s="14">
        <f t="shared" ref="BA162:BA184" si="57">AV162+AW162+AX162+AY162+AZ162</f>
        <v>0</v>
      </c>
      <c r="BB162" s="49"/>
      <c r="BC162" s="36"/>
      <c r="BD162" s="36"/>
      <c r="BE162" s="36"/>
      <c r="BF162" s="40"/>
      <c r="BG162" s="16">
        <f t="shared" ref="BG162:BG184" si="58">BB162+BC162+BD162+BE162+BF162</f>
        <v>0</v>
      </c>
      <c r="BH162" s="16">
        <f t="shared" ref="BH162:BH184" si="59">SUM(AU162,BA162,BG162)</f>
        <v>17</v>
      </c>
    </row>
    <row r="163" spans="1:61" ht="25.5" customHeight="1" x14ac:dyDescent="0.25">
      <c r="A163" s="1" t="s">
        <v>354</v>
      </c>
      <c r="B163" s="1" t="s">
        <v>355</v>
      </c>
      <c r="C163" s="1" t="s">
        <v>1806</v>
      </c>
      <c r="D163" s="2">
        <v>1.03</v>
      </c>
      <c r="E163" s="1" t="s">
        <v>341</v>
      </c>
      <c r="F163" s="4" t="s">
        <v>29</v>
      </c>
      <c r="G163" s="1" t="s">
        <v>27</v>
      </c>
      <c r="H163" s="1" t="s">
        <v>27</v>
      </c>
      <c r="I163" s="1" t="s">
        <v>27</v>
      </c>
      <c r="J163" s="4" t="s">
        <v>804</v>
      </c>
      <c r="K163" s="4">
        <v>100</v>
      </c>
      <c r="L163" s="4">
        <v>0</v>
      </c>
      <c r="M163" s="4" t="s">
        <v>2009</v>
      </c>
      <c r="N163" s="4" t="s">
        <v>356</v>
      </c>
      <c r="O163" s="3" t="s">
        <v>33</v>
      </c>
      <c r="P163" s="3" t="s">
        <v>38</v>
      </c>
      <c r="Q163" s="5" t="s">
        <v>119</v>
      </c>
      <c r="R163" s="4" t="s">
        <v>346</v>
      </c>
      <c r="S163" s="4" t="s">
        <v>2158</v>
      </c>
      <c r="T163" s="6" t="s">
        <v>2163</v>
      </c>
      <c r="U163" s="4" t="s">
        <v>357</v>
      </c>
      <c r="V163" s="4" t="s">
        <v>1850</v>
      </c>
      <c r="W163" s="4" t="s">
        <v>358</v>
      </c>
      <c r="X163" s="4" t="s">
        <v>36</v>
      </c>
      <c r="Y163" s="1" t="s">
        <v>27</v>
      </c>
      <c r="Z163" s="1" t="s">
        <v>27</v>
      </c>
      <c r="AA163" s="1" t="s">
        <v>27</v>
      </c>
      <c r="AB163" s="1"/>
      <c r="AC163" s="2" t="str">
        <f t="shared" si="43"/>
        <v>85</v>
      </c>
      <c r="AD163" s="2">
        <f t="shared" si="56"/>
        <v>1.03</v>
      </c>
      <c r="AE163" s="2">
        <f t="shared" si="45"/>
        <v>0.87549999999999994</v>
      </c>
      <c r="AF163" s="2" t="str">
        <f t="shared" si="38"/>
        <v>20</v>
      </c>
      <c r="AG163" s="1" t="str">
        <f>IF(AK163&lt;=10,"24",IF(AK163&gt;10,"30"))</f>
        <v>30</v>
      </c>
      <c r="AH163" s="1">
        <v>30</v>
      </c>
      <c r="AI163" s="1">
        <f t="shared" si="46"/>
        <v>26.264999999999997</v>
      </c>
      <c r="AJ163" s="1">
        <f t="shared" si="47"/>
        <v>0</v>
      </c>
      <c r="AK163" s="7">
        <f>AE163*AH163</f>
        <v>26.264999999999997</v>
      </c>
      <c r="AL163" s="7">
        <v>0</v>
      </c>
      <c r="AM163" s="7">
        <f t="shared" si="55"/>
        <v>26.264999999999997</v>
      </c>
      <c r="AN163" s="7"/>
      <c r="AO163" s="8">
        <v>26</v>
      </c>
      <c r="AP163" s="9"/>
      <c r="AQ163" s="18"/>
      <c r="AR163" s="1">
        <v>10</v>
      </c>
      <c r="AS163" s="4">
        <v>16</v>
      </c>
      <c r="AT163" s="15"/>
      <c r="AU163" s="12">
        <f t="shared" si="49"/>
        <v>26</v>
      </c>
      <c r="AV163" s="9"/>
      <c r="AW163" s="1"/>
      <c r="AX163" s="1"/>
      <c r="AY163" s="1"/>
      <c r="AZ163" s="15"/>
      <c r="BA163" s="14">
        <f t="shared" si="57"/>
        <v>0</v>
      </c>
      <c r="BB163" s="9"/>
      <c r="BC163" s="1"/>
      <c r="BD163" s="1"/>
      <c r="BE163" s="1"/>
      <c r="BF163" s="15"/>
      <c r="BG163" s="16">
        <f t="shared" si="58"/>
        <v>0</v>
      </c>
      <c r="BH163" s="16">
        <f t="shared" si="59"/>
        <v>26</v>
      </c>
    </row>
    <row r="164" spans="1:61" ht="25.5" customHeight="1" x14ac:dyDescent="0.25">
      <c r="A164" s="1" t="s">
        <v>359</v>
      </c>
      <c r="B164" s="1" t="s">
        <v>360</v>
      </c>
      <c r="C164" s="1" t="s">
        <v>1806</v>
      </c>
      <c r="D164" s="44">
        <v>4.8</v>
      </c>
      <c r="E164" s="1" t="s">
        <v>341</v>
      </c>
      <c r="F164" s="1" t="s">
        <v>29</v>
      </c>
      <c r="G164" s="1" t="s">
        <v>27</v>
      </c>
      <c r="H164" s="1" t="s">
        <v>27</v>
      </c>
      <c r="I164" s="1" t="s">
        <v>27</v>
      </c>
      <c r="J164" s="4" t="s">
        <v>804</v>
      </c>
      <c r="K164" s="3">
        <v>100</v>
      </c>
      <c r="L164" s="3">
        <v>0</v>
      </c>
      <c r="M164" s="4" t="s">
        <v>1977</v>
      </c>
      <c r="N164" s="4" t="s">
        <v>361</v>
      </c>
      <c r="O164" s="4" t="s">
        <v>2225</v>
      </c>
      <c r="P164" s="3" t="s">
        <v>38</v>
      </c>
      <c r="Q164" s="4" t="s">
        <v>362</v>
      </c>
      <c r="R164" s="4" t="s">
        <v>346</v>
      </c>
      <c r="S164" s="4" t="s">
        <v>2158</v>
      </c>
      <c r="T164" s="6" t="s">
        <v>2163</v>
      </c>
      <c r="U164" s="4" t="s">
        <v>1875</v>
      </c>
      <c r="V164" s="4" t="s">
        <v>1820</v>
      </c>
      <c r="W164" s="4" t="s">
        <v>1909</v>
      </c>
      <c r="X164" s="4" t="s">
        <v>36</v>
      </c>
      <c r="Y164" s="1" t="s">
        <v>27</v>
      </c>
      <c r="Z164" s="1" t="s">
        <v>27</v>
      </c>
      <c r="AA164" s="1" t="s">
        <v>27</v>
      </c>
      <c r="AB164" s="1"/>
      <c r="AC164" s="2" t="str">
        <f t="shared" si="43"/>
        <v>85</v>
      </c>
      <c r="AD164" s="2">
        <f t="shared" si="56"/>
        <v>4.8</v>
      </c>
      <c r="AE164" s="2">
        <f t="shared" si="45"/>
        <v>4.08</v>
      </c>
      <c r="AF164" s="2" t="str">
        <f t="shared" si="38"/>
        <v>40</v>
      </c>
      <c r="AG164" s="1" t="str">
        <f>IF(AK164&lt;=10,"24",IF(AK164&gt;10,"30"))</f>
        <v>30</v>
      </c>
      <c r="AH164" s="1">
        <v>30</v>
      </c>
      <c r="AI164" s="1">
        <f t="shared" si="46"/>
        <v>122.4</v>
      </c>
      <c r="AJ164" s="1">
        <f t="shared" si="47"/>
        <v>0</v>
      </c>
      <c r="AK164" s="7">
        <f>AE164*AH164</f>
        <v>122.4</v>
      </c>
      <c r="AL164" s="7">
        <v>0</v>
      </c>
      <c r="AM164" s="7">
        <f t="shared" si="55"/>
        <v>122.4</v>
      </c>
      <c r="AN164" s="7"/>
      <c r="AO164" s="8">
        <v>122</v>
      </c>
      <c r="AP164" s="9"/>
      <c r="AQ164" s="1"/>
      <c r="AR164" s="1">
        <v>20</v>
      </c>
      <c r="AS164" s="1">
        <v>40</v>
      </c>
      <c r="AT164" s="15">
        <v>40</v>
      </c>
      <c r="AU164" s="12">
        <f t="shared" si="49"/>
        <v>100</v>
      </c>
      <c r="AV164" s="9">
        <v>22</v>
      </c>
      <c r="AW164" s="1"/>
      <c r="AX164" s="1"/>
      <c r="AY164" s="1"/>
      <c r="AZ164" s="15"/>
      <c r="BA164" s="14">
        <f t="shared" si="57"/>
        <v>22</v>
      </c>
      <c r="BB164" s="9"/>
      <c r="BC164" s="1"/>
      <c r="BD164" s="1"/>
      <c r="BE164" s="1"/>
      <c r="BF164" s="15"/>
      <c r="BG164" s="16">
        <f t="shared" si="58"/>
        <v>0</v>
      </c>
      <c r="BH164" s="16">
        <f t="shared" si="59"/>
        <v>122</v>
      </c>
    </row>
    <row r="165" spans="1:61" ht="25.5" customHeight="1" x14ac:dyDescent="0.25">
      <c r="A165" s="4" t="s">
        <v>957</v>
      </c>
      <c r="B165" s="18" t="s">
        <v>958</v>
      </c>
      <c r="C165" s="5" t="s">
        <v>1816</v>
      </c>
      <c r="D165" s="53">
        <v>0.01</v>
      </c>
      <c r="E165" s="18" t="s">
        <v>341</v>
      </c>
      <c r="F165" s="18" t="s">
        <v>29</v>
      </c>
      <c r="G165" s="18" t="s">
        <v>959</v>
      </c>
      <c r="H165" s="1" t="s">
        <v>1823</v>
      </c>
      <c r="I165" s="1" t="s">
        <v>27</v>
      </c>
      <c r="J165" s="18" t="s">
        <v>2970</v>
      </c>
      <c r="K165" s="22">
        <v>0</v>
      </c>
      <c r="L165" s="18">
        <v>100</v>
      </c>
      <c r="M165" s="23" t="s">
        <v>960</v>
      </c>
      <c r="N165" s="23" t="s">
        <v>28</v>
      </c>
      <c r="O165" s="3" t="s">
        <v>2286</v>
      </c>
      <c r="P165" s="4" t="s">
        <v>38</v>
      </c>
      <c r="Q165" s="18" t="s">
        <v>2316</v>
      </c>
      <c r="R165" s="5"/>
      <c r="S165" s="5"/>
      <c r="T165" s="5"/>
      <c r="U165" s="5"/>
      <c r="V165" s="5"/>
      <c r="W165" s="5"/>
      <c r="X165" s="5" t="s">
        <v>36</v>
      </c>
      <c r="Y165" s="54">
        <v>43108</v>
      </c>
      <c r="Z165" s="21" t="s">
        <v>32</v>
      </c>
      <c r="AA165" s="54">
        <v>44204</v>
      </c>
      <c r="AB165" s="54"/>
      <c r="AC165" s="2" t="str">
        <f t="shared" si="43"/>
        <v>100</v>
      </c>
      <c r="AD165" s="2">
        <f t="shared" si="56"/>
        <v>0.01</v>
      </c>
      <c r="AE165" s="2">
        <f t="shared" si="45"/>
        <v>0.01</v>
      </c>
      <c r="AF165" s="1" t="str">
        <f t="shared" ref="AF165:AF228" si="60">IF(AK165&lt;=10,"5",IF(AK165&lt;=25,"10",IF(AK165&lt;=50,"20",IF(AK165&lt;=100,"30",IF(AK165&lt;=200,"40",IF(AK165&gt;200,"70"))))))</f>
        <v>5</v>
      </c>
      <c r="AG165" s="1">
        <v>12</v>
      </c>
      <c r="AH165" s="1" t="s">
        <v>27</v>
      </c>
      <c r="AI165" s="1">
        <f t="shared" si="46"/>
        <v>0</v>
      </c>
      <c r="AJ165" s="1">
        <f t="shared" si="47"/>
        <v>1</v>
      </c>
      <c r="AK165" s="25">
        <v>1</v>
      </c>
      <c r="AL165" s="1">
        <v>0</v>
      </c>
      <c r="AM165" s="1">
        <f t="shared" si="55"/>
        <v>1</v>
      </c>
      <c r="AN165" s="1"/>
      <c r="AO165" s="47">
        <v>1</v>
      </c>
      <c r="AP165" s="27"/>
      <c r="AQ165" s="28">
        <v>1</v>
      </c>
      <c r="AR165" s="25"/>
      <c r="AT165" s="11"/>
      <c r="AU165" s="12">
        <f t="shared" si="49"/>
        <v>1</v>
      </c>
      <c r="AV165" s="30"/>
      <c r="AW165" s="28"/>
      <c r="AX165" s="28"/>
      <c r="AY165" s="1"/>
      <c r="AZ165" s="15"/>
      <c r="BA165" s="14">
        <f t="shared" si="57"/>
        <v>0</v>
      </c>
      <c r="BB165" s="30"/>
      <c r="BC165" s="28"/>
      <c r="BD165" s="28"/>
      <c r="BE165" s="28"/>
      <c r="BF165" s="39"/>
      <c r="BG165" s="16">
        <f t="shared" si="58"/>
        <v>0</v>
      </c>
      <c r="BH165" s="16">
        <f t="shared" si="59"/>
        <v>1</v>
      </c>
    </row>
    <row r="166" spans="1:61" ht="25.5" customHeight="1" x14ac:dyDescent="0.25">
      <c r="A166" s="5" t="s">
        <v>961</v>
      </c>
      <c r="B166" s="5" t="s">
        <v>962</v>
      </c>
      <c r="C166" s="5" t="s">
        <v>1816</v>
      </c>
      <c r="D166" s="5">
        <v>0.12</v>
      </c>
      <c r="E166" s="5" t="s">
        <v>341</v>
      </c>
      <c r="F166" s="5" t="s">
        <v>29</v>
      </c>
      <c r="G166" s="5" t="s">
        <v>963</v>
      </c>
      <c r="H166" s="1" t="s">
        <v>1823</v>
      </c>
      <c r="I166" s="1" t="s">
        <v>27</v>
      </c>
      <c r="J166" s="4" t="s">
        <v>95</v>
      </c>
      <c r="K166" s="5">
        <v>60</v>
      </c>
      <c r="L166" s="5">
        <v>40</v>
      </c>
      <c r="M166" s="5" t="s">
        <v>28</v>
      </c>
      <c r="N166" s="5" t="s">
        <v>793</v>
      </c>
      <c r="O166" s="3" t="s">
        <v>33</v>
      </c>
      <c r="P166" s="4" t="s">
        <v>38</v>
      </c>
      <c r="Q166" s="18" t="s">
        <v>2317</v>
      </c>
      <c r="R166" s="5"/>
      <c r="S166" s="5"/>
      <c r="T166" s="5"/>
      <c r="U166" s="5"/>
      <c r="V166" s="5"/>
      <c r="W166" s="5"/>
      <c r="X166" s="5" t="s">
        <v>36</v>
      </c>
      <c r="Y166" s="35">
        <v>43811</v>
      </c>
      <c r="Z166" s="5" t="s">
        <v>32</v>
      </c>
      <c r="AA166" s="35">
        <v>44907</v>
      </c>
      <c r="AB166" s="35"/>
      <c r="AC166" s="2" t="str">
        <f t="shared" si="43"/>
        <v>100</v>
      </c>
      <c r="AD166" s="2">
        <f t="shared" si="56"/>
        <v>0.12</v>
      </c>
      <c r="AE166" s="2">
        <f t="shared" si="45"/>
        <v>0.12</v>
      </c>
      <c r="AF166" s="1" t="str">
        <f t="shared" si="60"/>
        <v>5</v>
      </c>
      <c r="AG166" s="1">
        <v>12</v>
      </c>
      <c r="AH166" s="36" t="s">
        <v>27</v>
      </c>
      <c r="AI166" s="1">
        <f t="shared" si="46"/>
        <v>0.6</v>
      </c>
      <c r="AJ166" s="1">
        <f t="shared" si="47"/>
        <v>0.4</v>
      </c>
      <c r="AK166" s="36">
        <v>1</v>
      </c>
      <c r="AL166" s="1">
        <v>1</v>
      </c>
      <c r="AM166" s="1">
        <f t="shared" si="55"/>
        <v>0</v>
      </c>
      <c r="AN166" s="1"/>
      <c r="AO166" s="26">
        <v>1</v>
      </c>
      <c r="AP166" s="38"/>
      <c r="AQ166" s="5">
        <v>1</v>
      </c>
      <c r="AR166" s="25"/>
      <c r="AT166" s="48"/>
      <c r="AU166" s="12">
        <f t="shared" si="49"/>
        <v>0</v>
      </c>
      <c r="AV166" s="30"/>
      <c r="AW166" s="28"/>
      <c r="AX166" s="36"/>
      <c r="AY166" s="36"/>
      <c r="AZ166" s="40"/>
      <c r="BA166" s="14">
        <f t="shared" si="57"/>
        <v>0</v>
      </c>
      <c r="BB166" s="49"/>
      <c r="BC166" s="36"/>
      <c r="BD166" s="36"/>
      <c r="BE166" s="36"/>
      <c r="BF166" s="40"/>
      <c r="BG166" s="16">
        <f t="shared" si="58"/>
        <v>0</v>
      </c>
      <c r="BH166" s="16">
        <f t="shared" si="59"/>
        <v>0</v>
      </c>
    </row>
    <row r="167" spans="1:61" ht="25.5" customHeight="1" x14ac:dyDescent="0.25">
      <c r="A167" s="1" t="s">
        <v>347</v>
      </c>
      <c r="B167" s="1" t="s">
        <v>348</v>
      </c>
      <c r="C167" s="1" t="s">
        <v>1806</v>
      </c>
      <c r="D167" s="2">
        <v>1.69</v>
      </c>
      <c r="E167" s="1" t="s">
        <v>341</v>
      </c>
      <c r="F167" s="1" t="s">
        <v>29</v>
      </c>
      <c r="G167" s="1" t="s">
        <v>27</v>
      </c>
      <c r="H167" s="1" t="s">
        <v>27</v>
      </c>
      <c r="I167" s="1" t="s">
        <v>27</v>
      </c>
      <c r="J167" s="4" t="s">
        <v>804</v>
      </c>
      <c r="K167" s="4">
        <v>100</v>
      </c>
      <c r="L167" s="4">
        <v>0</v>
      </c>
      <c r="M167" s="4" t="s">
        <v>30</v>
      </c>
      <c r="N167" s="4" t="s">
        <v>349</v>
      </c>
      <c r="O167" s="3" t="s">
        <v>33</v>
      </c>
      <c r="P167" s="3" t="s">
        <v>38</v>
      </c>
      <c r="Q167" s="4" t="s">
        <v>350</v>
      </c>
      <c r="R167" s="4" t="s">
        <v>346</v>
      </c>
      <c r="S167" s="4" t="s">
        <v>2158</v>
      </c>
      <c r="T167" s="6" t="s">
        <v>2163</v>
      </c>
      <c r="U167" s="4" t="s">
        <v>151</v>
      </c>
      <c r="V167" s="4" t="s">
        <v>1820</v>
      </c>
      <c r="W167" s="4" t="s">
        <v>1910</v>
      </c>
      <c r="X167" s="4" t="s">
        <v>36</v>
      </c>
      <c r="Y167" s="1" t="s">
        <v>27</v>
      </c>
      <c r="Z167" s="1" t="s">
        <v>27</v>
      </c>
      <c r="AA167" s="1" t="s">
        <v>27</v>
      </c>
      <c r="AB167" s="1"/>
      <c r="AC167" s="2" t="str">
        <f t="shared" si="43"/>
        <v>85</v>
      </c>
      <c r="AD167" s="2">
        <f t="shared" si="56"/>
        <v>1.69</v>
      </c>
      <c r="AE167" s="2">
        <f t="shared" si="45"/>
        <v>1.4365000000000001</v>
      </c>
      <c r="AF167" s="2" t="str">
        <f t="shared" si="60"/>
        <v>20</v>
      </c>
      <c r="AG167" s="1" t="str">
        <f>IF(AK167&lt;=10,"24",IF(AK167&gt;10,"30"))</f>
        <v>30</v>
      </c>
      <c r="AH167" s="1">
        <v>30</v>
      </c>
      <c r="AI167" s="1">
        <f t="shared" si="46"/>
        <v>43.095000000000006</v>
      </c>
      <c r="AJ167" s="1">
        <f t="shared" si="47"/>
        <v>0</v>
      </c>
      <c r="AK167" s="7">
        <f>AE167*AH167</f>
        <v>43.095000000000006</v>
      </c>
      <c r="AL167" s="7">
        <v>0</v>
      </c>
      <c r="AM167" s="7">
        <f t="shared" si="55"/>
        <v>43.095000000000006</v>
      </c>
      <c r="AN167" s="7"/>
      <c r="AO167" s="8">
        <v>43</v>
      </c>
      <c r="AP167" s="9"/>
      <c r="AQ167" s="1"/>
      <c r="AR167" s="1">
        <v>10</v>
      </c>
      <c r="AS167" s="10">
        <v>20</v>
      </c>
      <c r="AT167" s="15">
        <v>13</v>
      </c>
      <c r="AU167" s="12">
        <f t="shared" si="49"/>
        <v>43</v>
      </c>
      <c r="AV167" s="9"/>
      <c r="AW167" s="1"/>
      <c r="AX167" s="1"/>
      <c r="AY167" s="1"/>
      <c r="AZ167" s="15"/>
      <c r="BA167" s="14">
        <f t="shared" si="57"/>
        <v>0</v>
      </c>
      <c r="BB167" s="9"/>
      <c r="BC167" s="1"/>
      <c r="BD167" s="1"/>
      <c r="BE167" s="1"/>
      <c r="BF167" s="15"/>
      <c r="BG167" s="16">
        <f t="shared" si="58"/>
        <v>0</v>
      </c>
      <c r="BH167" s="16">
        <f t="shared" si="59"/>
        <v>43</v>
      </c>
    </row>
    <row r="168" spans="1:61" ht="25.5" customHeight="1" x14ac:dyDescent="0.25">
      <c r="A168" s="4" t="s">
        <v>964</v>
      </c>
      <c r="B168" s="4" t="s">
        <v>965</v>
      </c>
      <c r="C168" s="5" t="s">
        <v>1816</v>
      </c>
      <c r="D168" s="21">
        <v>0.03</v>
      </c>
      <c r="E168" s="4" t="s">
        <v>341</v>
      </c>
      <c r="F168" s="4" t="s">
        <v>29</v>
      </c>
      <c r="G168" s="71" t="s">
        <v>966</v>
      </c>
      <c r="H168" s="1" t="s">
        <v>1823</v>
      </c>
      <c r="I168" s="1" t="s">
        <v>27</v>
      </c>
      <c r="J168" s="18" t="s">
        <v>804</v>
      </c>
      <c r="K168" s="22">
        <v>80</v>
      </c>
      <c r="L168" s="4">
        <v>20</v>
      </c>
      <c r="M168" s="23" t="s">
        <v>28</v>
      </c>
      <c r="N168" s="23" t="s">
        <v>28</v>
      </c>
      <c r="O168" s="62" t="s">
        <v>2286</v>
      </c>
      <c r="P168" s="4" t="s">
        <v>38</v>
      </c>
      <c r="Q168" s="10" t="s">
        <v>2318</v>
      </c>
      <c r="R168" s="5"/>
      <c r="S168" s="5"/>
      <c r="T168" s="5"/>
      <c r="U168" s="5"/>
      <c r="V168" s="5"/>
      <c r="W168" s="5"/>
      <c r="X168" s="5" t="s">
        <v>36</v>
      </c>
      <c r="Y168" s="24">
        <v>43378</v>
      </c>
      <c r="Z168" s="4" t="s">
        <v>38</v>
      </c>
      <c r="AA168" s="24" t="s">
        <v>27</v>
      </c>
      <c r="AB168" s="24"/>
      <c r="AC168" s="2" t="str">
        <f t="shared" si="43"/>
        <v>100</v>
      </c>
      <c r="AD168" s="2">
        <f t="shared" si="56"/>
        <v>0.03</v>
      </c>
      <c r="AE168" s="2">
        <f t="shared" si="45"/>
        <v>0.03</v>
      </c>
      <c r="AF168" s="1" t="str">
        <f t="shared" si="60"/>
        <v>5</v>
      </c>
      <c r="AG168" s="1" t="s">
        <v>829</v>
      </c>
      <c r="AH168" s="1" t="s">
        <v>27</v>
      </c>
      <c r="AI168" s="1">
        <f t="shared" si="46"/>
        <v>0.8</v>
      </c>
      <c r="AJ168" s="1">
        <f t="shared" si="47"/>
        <v>0.2</v>
      </c>
      <c r="AK168" s="25">
        <v>1</v>
      </c>
      <c r="AL168" s="1">
        <v>1</v>
      </c>
      <c r="AM168" s="1">
        <f t="shared" si="55"/>
        <v>0</v>
      </c>
      <c r="AN168" s="1"/>
      <c r="AO168" s="42">
        <v>1</v>
      </c>
      <c r="AP168" s="27">
        <v>1</v>
      </c>
      <c r="AQ168" s="25"/>
      <c r="AR168" s="28"/>
      <c r="AS168" s="25"/>
      <c r="AT168" s="29"/>
      <c r="AU168" s="12">
        <f t="shared" si="49"/>
        <v>0</v>
      </c>
      <c r="AV168" s="30"/>
      <c r="AW168" s="28"/>
      <c r="AX168" s="1"/>
      <c r="AY168" s="1"/>
      <c r="AZ168" s="15"/>
      <c r="BA168" s="14">
        <f t="shared" si="57"/>
        <v>0</v>
      </c>
      <c r="BB168" s="9"/>
      <c r="BC168" s="1"/>
      <c r="BD168" s="1"/>
      <c r="BE168" s="1"/>
      <c r="BF168" s="15"/>
      <c r="BG168" s="16">
        <f t="shared" si="58"/>
        <v>0</v>
      </c>
      <c r="BH168" s="16">
        <f t="shared" si="59"/>
        <v>0</v>
      </c>
    </row>
    <row r="169" spans="1:61" ht="25.5" customHeight="1" x14ac:dyDescent="0.25">
      <c r="A169" s="1" t="s">
        <v>380</v>
      </c>
      <c r="B169" s="1" t="s">
        <v>381</v>
      </c>
      <c r="C169" s="1" t="s">
        <v>1806</v>
      </c>
      <c r="D169" s="2">
        <v>1.53</v>
      </c>
      <c r="E169" s="1" t="s">
        <v>378</v>
      </c>
      <c r="F169" s="1" t="s">
        <v>29</v>
      </c>
      <c r="G169" s="1" t="s">
        <v>27</v>
      </c>
      <c r="H169" s="1" t="s">
        <v>27</v>
      </c>
      <c r="I169" s="1" t="s">
        <v>27</v>
      </c>
      <c r="J169" s="4" t="s">
        <v>804</v>
      </c>
      <c r="K169" s="4">
        <v>100</v>
      </c>
      <c r="L169" s="4">
        <v>0</v>
      </c>
      <c r="M169" s="4" t="s">
        <v>382</v>
      </c>
      <c r="N169" s="4" t="s">
        <v>383</v>
      </c>
      <c r="O169" s="62" t="s">
        <v>33</v>
      </c>
      <c r="P169" s="3" t="s">
        <v>38</v>
      </c>
      <c r="Q169" s="5" t="s">
        <v>205</v>
      </c>
      <c r="R169" s="4" t="s">
        <v>1836</v>
      </c>
      <c r="S169" s="19" t="s">
        <v>1835</v>
      </c>
      <c r="T169" s="6" t="s">
        <v>2163</v>
      </c>
      <c r="U169" s="4" t="s">
        <v>151</v>
      </c>
      <c r="V169" s="4" t="s">
        <v>1820</v>
      </c>
      <c r="W169" s="4" t="s">
        <v>384</v>
      </c>
      <c r="X169" s="4" t="s">
        <v>36</v>
      </c>
      <c r="Y169" s="1" t="s">
        <v>27</v>
      </c>
      <c r="Z169" s="1" t="s">
        <v>27</v>
      </c>
      <c r="AA169" s="1" t="s">
        <v>27</v>
      </c>
      <c r="AB169" s="1"/>
      <c r="AC169" s="2" t="str">
        <f t="shared" si="43"/>
        <v>85</v>
      </c>
      <c r="AD169" s="2">
        <f t="shared" si="56"/>
        <v>1.53</v>
      </c>
      <c r="AE169" s="2">
        <f t="shared" si="45"/>
        <v>1.3005000000000002</v>
      </c>
      <c r="AF169" s="2" t="str">
        <f t="shared" si="60"/>
        <v>20</v>
      </c>
      <c r="AG169" s="1" t="str">
        <f t="shared" ref="AG169:AG174" si="61">IF(AK169&lt;=10,"24",IF(AK169&gt;10,"30"))</f>
        <v>30</v>
      </c>
      <c r="AH169" s="1">
        <v>30</v>
      </c>
      <c r="AI169" s="1">
        <f t="shared" si="46"/>
        <v>39.015000000000008</v>
      </c>
      <c r="AJ169" s="1">
        <f t="shared" si="47"/>
        <v>0</v>
      </c>
      <c r="AK169" s="7">
        <f t="shared" ref="AK169:AK174" si="62">AE169*AH169</f>
        <v>39.015000000000008</v>
      </c>
      <c r="AL169" s="7">
        <v>0</v>
      </c>
      <c r="AM169" s="7">
        <f t="shared" si="55"/>
        <v>39.015000000000008</v>
      </c>
      <c r="AN169" s="7"/>
      <c r="AO169" s="8">
        <v>39</v>
      </c>
      <c r="AP169" s="9"/>
      <c r="AQ169" s="1"/>
      <c r="AR169" s="1">
        <v>10</v>
      </c>
      <c r="AS169" s="10">
        <v>20</v>
      </c>
      <c r="AT169" s="15">
        <v>9</v>
      </c>
      <c r="AU169" s="12">
        <f t="shared" si="49"/>
        <v>39</v>
      </c>
      <c r="AV169" s="9"/>
      <c r="AW169" s="1"/>
      <c r="AX169" s="1"/>
      <c r="AY169" s="1"/>
      <c r="AZ169" s="15"/>
      <c r="BA169" s="14">
        <f t="shared" si="57"/>
        <v>0</v>
      </c>
      <c r="BB169" s="9"/>
      <c r="BC169" s="1"/>
      <c r="BD169" s="1"/>
      <c r="BE169" s="1"/>
      <c r="BF169" s="15"/>
      <c r="BG169" s="16">
        <f t="shared" si="58"/>
        <v>0</v>
      </c>
      <c r="BH169" s="16">
        <f t="shared" si="59"/>
        <v>39</v>
      </c>
    </row>
    <row r="170" spans="1:61" ht="25.5" customHeight="1" x14ac:dyDescent="0.25">
      <c r="A170" s="1" t="s">
        <v>402</v>
      </c>
      <c r="B170" s="1" t="s">
        <v>403</v>
      </c>
      <c r="C170" s="1" t="s">
        <v>1806</v>
      </c>
      <c r="D170" s="2">
        <v>0.55000000000000004</v>
      </c>
      <c r="E170" s="1" t="s">
        <v>378</v>
      </c>
      <c r="F170" s="1" t="s">
        <v>29</v>
      </c>
      <c r="G170" s="1" t="s">
        <v>27</v>
      </c>
      <c r="H170" s="1" t="s">
        <v>27</v>
      </c>
      <c r="I170" s="1" t="s">
        <v>27</v>
      </c>
      <c r="J170" s="4" t="s">
        <v>2970</v>
      </c>
      <c r="K170" s="4">
        <v>0</v>
      </c>
      <c r="L170" s="4">
        <v>100</v>
      </c>
      <c r="M170" s="4" t="s">
        <v>28</v>
      </c>
      <c r="N170" s="4" t="s">
        <v>404</v>
      </c>
      <c r="O170" s="3" t="s">
        <v>33</v>
      </c>
      <c r="P170" s="3" t="s">
        <v>38</v>
      </c>
      <c r="Q170" s="5" t="s">
        <v>205</v>
      </c>
      <c r="R170" s="4" t="s">
        <v>1836</v>
      </c>
      <c r="S170" s="19" t="s">
        <v>1835</v>
      </c>
      <c r="T170" s="6" t="s">
        <v>2163</v>
      </c>
      <c r="U170" s="4" t="s">
        <v>151</v>
      </c>
      <c r="V170" s="4" t="s">
        <v>1820</v>
      </c>
      <c r="W170" s="4" t="s">
        <v>62</v>
      </c>
      <c r="X170" s="4" t="s">
        <v>36</v>
      </c>
      <c r="Y170" s="1" t="s">
        <v>27</v>
      </c>
      <c r="Z170" s="1" t="s">
        <v>27</v>
      </c>
      <c r="AA170" s="1" t="s">
        <v>27</v>
      </c>
      <c r="AB170" s="1"/>
      <c r="AC170" s="2" t="str">
        <f t="shared" si="43"/>
        <v>100</v>
      </c>
      <c r="AD170" s="2">
        <f t="shared" si="56"/>
        <v>0.55000000000000004</v>
      </c>
      <c r="AE170" s="2">
        <f t="shared" si="45"/>
        <v>0.55000000000000004</v>
      </c>
      <c r="AF170" s="2" t="str">
        <f t="shared" si="60"/>
        <v>10</v>
      </c>
      <c r="AG170" s="1" t="str">
        <f t="shared" si="61"/>
        <v>30</v>
      </c>
      <c r="AH170" s="1">
        <v>30</v>
      </c>
      <c r="AI170" s="1">
        <f t="shared" si="46"/>
        <v>0</v>
      </c>
      <c r="AJ170" s="1">
        <f t="shared" si="47"/>
        <v>16.5</v>
      </c>
      <c r="AK170" s="7">
        <f t="shared" si="62"/>
        <v>16.5</v>
      </c>
      <c r="AL170" s="7">
        <v>0</v>
      </c>
      <c r="AM170" s="7">
        <f t="shared" si="55"/>
        <v>16.5</v>
      </c>
      <c r="AN170" s="7"/>
      <c r="AO170" s="8">
        <v>17</v>
      </c>
      <c r="AP170" s="9"/>
      <c r="AQ170" s="18"/>
      <c r="AR170" s="10">
        <v>5</v>
      </c>
      <c r="AS170" s="1">
        <v>10</v>
      </c>
      <c r="AT170" s="15">
        <v>2</v>
      </c>
      <c r="AU170" s="12">
        <f t="shared" si="49"/>
        <v>17</v>
      </c>
      <c r="AV170" s="9"/>
      <c r="AW170" s="1"/>
      <c r="AX170" s="1"/>
      <c r="AY170" s="1"/>
      <c r="AZ170" s="15"/>
      <c r="BA170" s="14">
        <f t="shared" si="57"/>
        <v>0</v>
      </c>
      <c r="BB170" s="9"/>
      <c r="BC170" s="1"/>
      <c r="BD170" s="1"/>
      <c r="BE170" s="1"/>
      <c r="BF170" s="15"/>
      <c r="BG170" s="16">
        <f t="shared" si="58"/>
        <v>0</v>
      </c>
      <c r="BH170" s="16">
        <f t="shared" si="59"/>
        <v>17</v>
      </c>
    </row>
    <row r="171" spans="1:61" ht="25.5" customHeight="1" x14ac:dyDescent="0.25">
      <c r="A171" s="1" t="s">
        <v>405</v>
      </c>
      <c r="B171" s="1" t="s">
        <v>406</v>
      </c>
      <c r="C171" s="1" t="s">
        <v>1806</v>
      </c>
      <c r="D171" s="2">
        <v>2.7</v>
      </c>
      <c r="E171" s="1" t="s">
        <v>378</v>
      </c>
      <c r="F171" s="1" t="s">
        <v>29</v>
      </c>
      <c r="G171" s="1" t="s">
        <v>27</v>
      </c>
      <c r="H171" s="1" t="s">
        <v>27</v>
      </c>
      <c r="I171" s="1" t="s">
        <v>27</v>
      </c>
      <c r="J171" s="4" t="s">
        <v>95</v>
      </c>
      <c r="K171" s="4">
        <v>70</v>
      </c>
      <c r="L171" s="4">
        <v>30</v>
      </c>
      <c r="M171" s="4" t="s">
        <v>407</v>
      </c>
      <c r="N171" s="4" t="s">
        <v>408</v>
      </c>
      <c r="O171" s="3" t="s">
        <v>33</v>
      </c>
      <c r="P171" s="3" t="s">
        <v>38</v>
      </c>
      <c r="Q171" s="5" t="s">
        <v>119</v>
      </c>
      <c r="R171" s="4" t="s">
        <v>409</v>
      </c>
      <c r="S171" s="4" t="s">
        <v>2159</v>
      </c>
      <c r="T171" s="6" t="s">
        <v>2163</v>
      </c>
      <c r="U171" s="4" t="s">
        <v>151</v>
      </c>
      <c r="V171" s="4" t="s">
        <v>1820</v>
      </c>
      <c r="W171" s="4" t="s">
        <v>2566</v>
      </c>
      <c r="X171" s="4" t="s">
        <v>36</v>
      </c>
      <c r="Y171" s="1" t="s">
        <v>27</v>
      </c>
      <c r="Z171" s="1" t="s">
        <v>27</v>
      </c>
      <c r="AA171" s="1" t="s">
        <v>27</v>
      </c>
      <c r="AB171" s="1"/>
      <c r="AC171" s="2" t="str">
        <f t="shared" si="43"/>
        <v>85</v>
      </c>
      <c r="AD171" s="2">
        <f t="shared" si="56"/>
        <v>2.7</v>
      </c>
      <c r="AE171" s="2">
        <f t="shared" si="45"/>
        <v>2.2950000000000004</v>
      </c>
      <c r="AF171" s="2" t="str">
        <f t="shared" si="60"/>
        <v>30</v>
      </c>
      <c r="AG171" s="1" t="str">
        <f t="shared" si="61"/>
        <v>30</v>
      </c>
      <c r="AH171" s="1">
        <v>30</v>
      </c>
      <c r="AI171" s="1">
        <f t="shared" si="46"/>
        <v>48.195000000000007</v>
      </c>
      <c r="AJ171" s="1">
        <f t="shared" si="47"/>
        <v>20.655000000000005</v>
      </c>
      <c r="AK171" s="7">
        <f t="shared" si="62"/>
        <v>68.850000000000009</v>
      </c>
      <c r="AL171" s="7">
        <v>0</v>
      </c>
      <c r="AM171" s="7">
        <f t="shared" si="55"/>
        <v>68.850000000000009</v>
      </c>
      <c r="AN171" s="7"/>
      <c r="AO171" s="8">
        <v>69</v>
      </c>
      <c r="AP171" s="9"/>
      <c r="AQ171" s="1"/>
      <c r="AR171" s="4">
        <v>15</v>
      </c>
      <c r="AS171" s="4">
        <v>30</v>
      </c>
      <c r="AT171" s="15">
        <v>24</v>
      </c>
      <c r="AU171" s="12">
        <f t="shared" si="49"/>
        <v>69</v>
      </c>
      <c r="AV171" s="9"/>
      <c r="AW171" s="1"/>
      <c r="AX171" s="1"/>
      <c r="AY171" s="1"/>
      <c r="AZ171" s="15"/>
      <c r="BA171" s="14">
        <f t="shared" si="57"/>
        <v>0</v>
      </c>
      <c r="BB171" s="9"/>
      <c r="BC171" s="1"/>
      <c r="BD171" s="1"/>
      <c r="BE171" s="1"/>
      <c r="BF171" s="15"/>
      <c r="BG171" s="16">
        <f t="shared" si="58"/>
        <v>0</v>
      </c>
      <c r="BH171" s="16">
        <f t="shared" si="59"/>
        <v>69</v>
      </c>
      <c r="BI171" s="5"/>
    </row>
    <row r="172" spans="1:61" ht="25.5" customHeight="1" x14ac:dyDescent="0.25">
      <c r="A172" s="1" t="s">
        <v>410</v>
      </c>
      <c r="B172" s="1" t="s">
        <v>411</v>
      </c>
      <c r="C172" s="1" t="s">
        <v>1806</v>
      </c>
      <c r="D172" s="2">
        <v>2.34</v>
      </c>
      <c r="E172" s="1" t="s">
        <v>378</v>
      </c>
      <c r="F172" s="1" t="s">
        <v>37</v>
      </c>
      <c r="G172" s="1" t="s">
        <v>27</v>
      </c>
      <c r="H172" s="1" t="s">
        <v>27</v>
      </c>
      <c r="I172" s="1" t="s">
        <v>27</v>
      </c>
      <c r="J172" s="4" t="s">
        <v>804</v>
      </c>
      <c r="K172" s="4">
        <v>100</v>
      </c>
      <c r="L172" s="4">
        <v>0</v>
      </c>
      <c r="M172" s="4" t="s">
        <v>2007</v>
      </c>
      <c r="N172" s="4" t="s">
        <v>412</v>
      </c>
      <c r="O172" s="3" t="s">
        <v>33</v>
      </c>
      <c r="P172" s="3" t="s">
        <v>38</v>
      </c>
      <c r="Q172" s="5" t="s">
        <v>119</v>
      </c>
      <c r="R172" s="5" t="s">
        <v>2567</v>
      </c>
      <c r="S172" s="4" t="s">
        <v>2160</v>
      </c>
      <c r="T172" s="6" t="s">
        <v>2163</v>
      </c>
      <c r="U172" s="4" t="s">
        <v>151</v>
      </c>
      <c r="V172" s="4" t="s">
        <v>1820</v>
      </c>
      <c r="W172" s="4" t="s">
        <v>1919</v>
      </c>
      <c r="X172" s="4" t="s">
        <v>36</v>
      </c>
      <c r="Y172" s="1" t="s">
        <v>27</v>
      </c>
      <c r="Z172" s="1" t="s">
        <v>27</v>
      </c>
      <c r="AA172" s="1" t="s">
        <v>27</v>
      </c>
      <c r="AB172" s="1"/>
      <c r="AC172" s="2" t="str">
        <f t="shared" si="43"/>
        <v>85</v>
      </c>
      <c r="AD172" s="2">
        <f t="shared" si="56"/>
        <v>2.34</v>
      </c>
      <c r="AE172" s="2">
        <f t="shared" si="45"/>
        <v>1.9889999999999999</v>
      </c>
      <c r="AF172" s="2" t="str">
        <f t="shared" si="60"/>
        <v>20</v>
      </c>
      <c r="AG172" s="1" t="str">
        <f t="shared" si="61"/>
        <v>30</v>
      </c>
      <c r="AH172" s="1">
        <v>20</v>
      </c>
      <c r="AI172" s="1">
        <f t="shared" si="46"/>
        <v>39.78</v>
      </c>
      <c r="AJ172" s="1">
        <f t="shared" si="47"/>
        <v>0</v>
      </c>
      <c r="AK172" s="7">
        <f t="shared" si="62"/>
        <v>39.78</v>
      </c>
      <c r="AL172" s="7">
        <v>0</v>
      </c>
      <c r="AM172" s="7">
        <f t="shared" si="55"/>
        <v>39.78</v>
      </c>
      <c r="AN172" s="7"/>
      <c r="AO172" s="8">
        <v>40</v>
      </c>
      <c r="AP172" s="9"/>
      <c r="AQ172" s="1"/>
      <c r="AR172" s="4">
        <v>10</v>
      </c>
      <c r="AS172" s="4">
        <v>20</v>
      </c>
      <c r="AT172" s="15">
        <v>10</v>
      </c>
      <c r="AU172" s="12">
        <f t="shared" si="49"/>
        <v>40</v>
      </c>
      <c r="AV172" s="9"/>
      <c r="AW172" s="1"/>
      <c r="AX172" s="1"/>
      <c r="AY172" s="1"/>
      <c r="AZ172" s="15"/>
      <c r="BA172" s="14">
        <f t="shared" si="57"/>
        <v>0</v>
      </c>
      <c r="BB172" s="9"/>
      <c r="BC172" s="1"/>
      <c r="BD172" s="1"/>
      <c r="BE172" s="1"/>
      <c r="BF172" s="15"/>
      <c r="BG172" s="16">
        <f t="shared" si="58"/>
        <v>0</v>
      </c>
      <c r="BH172" s="16">
        <f t="shared" si="59"/>
        <v>40</v>
      </c>
    </row>
    <row r="173" spans="1:61" ht="25.5" customHeight="1" x14ac:dyDescent="0.25">
      <c r="A173" s="1" t="s">
        <v>413</v>
      </c>
      <c r="B173" s="1" t="s">
        <v>414</v>
      </c>
      <c r="C173" s="1" t="s">
        <v>1806</v>
      </c>
      <c r="D173" s="2">
        <v>3.21</v>
      </c>
      <c r="E173" s="1" t="s">
        <v>378</v>
      </c>
      <c r="F173" s="1" t="s">
        <v>29</v>
      </c>
      <c r="G173" s="1" t="s">
        <v>27</v>
      </c>
      <c r="H173" s="1" t="s">
        <v>27</v>
      </c>
      <c r="I173" s="1" t="s">
        <v>27</v>
      </c>
      <c r="J173" s="4" t="s">
        <v>804</v>
      </c>
      <c r="K173" s="4">
        <v>100</v>
      </c>
      <c r="L173" s="4">
        <v>0</v>
      </c>
      <c r="M173" s="4" t="s">
        <v>172</v>
      </c>
      <c r="N173" s="4" t="s">
        <v>415</v>
      </c>
      <c r="O173" s="3" t="s">
        <v>33</v>
      </c>
      <c r="P173" s="3" t="s">
        <v>38</v>
      </c>
      <c r="Q173" s="4" t="s">
        <v>416</v>
      </c>
      <c r="R173" s="4" t="s">
        <v>2568</v>
      </c>
      <c r="S173" s="4" t="s">
        <v>2160</v>
      </c>
      <c r="T173" s="6" t="s">
        <v>2163</v>
      </c>
      <c r="U173" s="4" t="s">
        <v>151</v>
      </c>
      <c r="V173" s="4" t="s">
        <v>1820</v>
      </c>
      <c r="W173" s="4" t="s">
        <v>1920</v>
      </c>
      <c r="X173" s="4" t="s">
        <v>36</v>
      </c>
      <c r="Y173" s="1" t="s">
        <v>27</v>
      </c>
      <c r="Z173" s="1" t="s">
        <v>27</v>
      </c>
      <c r="AA173" s="1" t="s">
        <v>27</v>
      </c>
      <c r="AB173" s="1"/>
      <c r="AC173" s="2" t="str">
        <f t="shared" si="43"/>
        <v>85</v>
      </c>
      <c r="AD173" s="2">
        <f t="shared" si="56"/>
        <v>3.21</v>
      </c>
      <c r="AE173" s="2">
        <f t="shared" si="45"/>
        <v>2.7285000000000004</v>
      </c>
      <c r="AF173" s="2" t="str">
        <f t="shared" si="60"/>
        <v>30</v>
      </c>
      <c r="AG173" s="1" t="str">
        <f t="shared" si="61"/>
        <v>30</v>
      </c>
      <c r="AH173" s="1">
        <v>30</v>
      </c>
      <c r="AI173" s="1">
        <f t="shared" si="46"/>
        <v>81.855000000000018</v>
      </c>
      <c r="AJ173" s="1">
        <f t="shared" si="47"/>
        <v>0</v>
      </c>
      <c r="AK173" s="7">
        <f t="shared" si="62"/>
        <v>81.855000000000018</v>
      </c>
      <c r="AL173" s="7">
        <v>0</v>
      </c>
      <c r="AM173" s="7">
        <f t="shared" si="55"/>
        <v>81.855000000000018</v>
      </c>
      <c r="AN173" s="7"/>
      <c r="AO173" s="8">
        <v>82</v>
      </c>
      <c r="AP173" s="9"/>
      <c r="AQ173" s="1"/>
      <c r="AR173" s="4">
        <v>15</v>
      </c>
      <c r="AS173" s="4">
        <v>30</v>
      </c>
      <c r="AT173" s="11">
        <v>30</v>
      </c>
      <c r="AU173" s="12">
        <f t="shared" si="49"/>
        <v>75</v>
      </c>
      <c r="AV173" s="9">
        <v>7</v>
      </c>
      <c r="AW173" s="1"/>
      <c r="AX173" s="1"/>
      <c r="AY173" s="1"/>
      <c r="AZ173" s="15"/>
      <c r="BA173" s="14">
        <f t="shared" si="57"/>
        <v>7</v>
      </c>
      <c r="BB173" s="9"/>
      <c r="BC173" s="1"/>
      <c r="BD173" s="1"/>
      <c r="BE173" s="1"/>
      <c r="BF173" s="15"/>
      <c r="BG173" s="16">
        <f t="shared" si="58"/>
        <v>0</v>
      </c>
      <c r="BH173" s="16">
        <f t="shared" si="59"/>
        <v>82</v>
      </c>
    </row>
    <row r="174" spans="1:61" ht="25.5" customHeight="1" x14ac:dyDescent="0.25">
      <c r="A174" s="1" t="s">
        <v>421</v>
      </c>
      <c r="B174" s="1" t="s">
        <v>418</v>
      </c>
      <c r="C174" s="1" t="s">
        <v>1806</v>
      </c>
      <c r="D174" s="2">
        <v>3.39</v>
      </c>
      <c r="E174" s="1" t="s">
        <v>378</v>
      </c>
      <c r="F174" s="1" t="s">
        <v>29</v>
      </c>
      <c r="G174" s="1" t="s">
        <v>27</v>
      </c>
      <c r="H174" s="1" t="s">
        <v>27</v>
      </c>
      <c r="I174" s="1" t="s">
        <v>27</v>
      </c>
      <c r="J174" s="4" t="s">
        <v>804</v>
      </c>
      <c r="K174" s="3">
        <v>100</v>
      </c>
      <c r="L174" s="3">
        <v>0</v>
      </c>
      <c r="M174" s="4" t="s">
        <v>292</v>
      </c>
      <c r="N174" s="4" t="s">
        <v>422</v>
      </c>
      <c r="O174" s="62" t="s">
        <v>33</v>
      </c>
      <c r="P174" s="3" t="s">
        <v>38</v>
      </c>
      <c r="Q174" s="5" t="s">
        <v>423</v>
      </c>
      <c r="R174" s="4" t="s">
        <v>424</v>
      </c>
      <c r="S174" s="4" t="s">
        <v>2159</v>
      </c>
      <c r="T174" s="6" t="s">
        <v>2163</v>
      </c>
      <c r="U174" s="4" t="s">
        <v>151</v>
      </c>
      <c r="V174" s="4" t="s">
        <v>1851</v>
      </c>
      <c r="W174" s="4" t="s">
        <v>1922</v>
      </c>
      <c r="X174" s="4" t="s">
        <v>36</v>
      </c>
      <c r="Y174" s="1" t="s">
        <v>27</v>
      </c>
      <c r="Z174" s="1" t="s">
        <v>27</v>
      </c>
      <c r="AA174" s="1" t="s">
        <v>27</v>
      </c>
      <c r="AB174" s="1"/>
      <c r="AC174" s="2" t="str">
        <f t="shared" si="43"/>
        <v>85</v>
      </c>
      <c r="AD174" s="2">
        <f t="shared" si="56"/>
        <v>3.39</v>
      </c>
      <c r="AE174" s="2">
        <f t="shared" si="45"/>
        <v>2.8815000000000004</v>
      </c>
      <c r="AF174" s="2" t="str">
        <f t="shared" si="60"/>
        <v>30</v>
      </c>
      <c r="AG174" s="1" t="str">
        <f t="shared" si="61"/>
        <v>30</v>
      </c>
      <c r="AH174" s="1">
        <v>30</v>
      </c>
      <c r="AI174" s="1">
        <f t="shared" si="46"/>
        <v>86.444999999999993</v>
      </c>
      <c r="AJ174" s="1">
        <f t="shared" si="47"/>
        <v>0</v>
      </c>
      <c r="AK174" s="7">
        <f t="shared" si="62"/>
        <v>86.445000000000007</v>
      </c>
      <c r="AL174" s="7">
        <v>0</v>
      </c>
      <c r="AM174" s="7">
        <f t="shared" si="55"/>
        <v>86.445000000000007</v>
      </c>
      <c r="AN174" s="7"/>
      <c r="AO174" s="8">
        <v>86</v>
      </c>
      <c r="AP174" s="9"/>
      <c r="AR174" s="4">
        <v>15</v>
      </c>
      <c r="AS174" s="4">
        <v>30</v>
      </c>
      <c r="AT174" s="11">
        <v>30</v>
      </c>
      <c r="AU174" s="12">
        <f t="shared" si="49"/>
        <v>75</v>
      </c>
      <c r="AV174" s="17">
        <v>11</v>
      </c>
      <c r="AY174" s="1"/>
      <c r="AZ174" s="15"/>
      <c r="BA174" s="14">
        <f t="shared" si="57"/>
        <v>11</v>
      </c>
      <c r="BB174" s="9"/>
      <c r="BC174" s="1"/>
      <c r="BD174" s="1"/>
      <c r="BE174" s="1"/>
      <c r="BF174" s="15"/>
      <c r="BG174" s="16">
        <f t="shared" si="58"/>
        <v>0</v>
      </c>
      <c r="BH174" s="16">
        <f t="shared" si="59"/>
        <v>86</v>
      </c>
    </row>
    <row r="175" spans="1:61" ht="25.5" customHeight="1" x14ac:dyDescent="0.25">
      <c r="A175" s="4" t="s">
        <v>967</v>
      </c>
      <c r="B175" s="4" t="s">
        <v>968</v>
      </c>
      <c r="C175" s="5" t="s">
        <v>1816</v>
      </c>
      <c r="D175" s="53">
        <v>0.64</v>
      </c>
      <c r="E175" s="4" t="s">
        <v>378</v>
      </c>
      <c r="F175" s="18" t="s">
        <v>37</v>
      </c>
      <c r="G175" s="18" t="s">
        <v>969</v>
      </c>
      <c r="H175" s="1" t="s">
        <v>1823</v>
      </c>
      <c r="I175" s="1" t="s">
        <v>27</v>
      </c>
      <c r="J175" s="4" t="s">
        <v>2970</v>
      </c>
      <c r="K175" s="22">
        <v>0</v>
      </c>
      <c r="L175" s="18">
        <v>100</v>
      </c>
      <c r="M175" s="23" t="s">
        <v>970</v>
      </c>
      <c r="N175" s="23" t="s">
        <v>971</v>
      </c>
      <c r="O175" s="3" t="s">
        <v>33</v>
      </c>
      <c r="P175" s="4" t="s">
        <v>38</v>
      </c>
      <c r="Q175" s="18" t="s">
        <v>2319</v>
      </c>
      <c r="R175" s="5"/>
      <c r="S175" s="5"/>
      <c r="T175" s="5"/>
      <c r="U175" s="5"/>
      <c r="V175" s="5"/>
      <c r="W175" s="5"/>
      <c r="X175" s="5" t="s">
        <v>36</v>
      </c>
      <c r="Y175" s="41">
        <v>43503</v>
      </c>
      <c r="Z175" s="21" t="s">
        <v>32</v>
      </c>
      <c r="AA175" s="41">
        <v>44599</v>
      </c>
      <c r="AB175" s="41"/>
      <c r="AC175" s="2" t="str">
        <f t="shared" si="43"/>
        <v>100</v>
      </c>
      <c r="AD175" s="2">
        <f t="shared" si="56"/>
        <v>0.64</v>
      </c>
      <c r="AE175" s="2">
        <f t="shared" si="45"/>
        <v>0.64</v>
      </c>
      <c r="AF175" s="1" t="str">
        <f t="shared" si="60"/>
        <v>5</v>
      </c>
      <c r="AG175" s="1">
        <v>12</v>
      </c>
      <c r="AH175" s="1" t="s">
        <v>27</v>
      </c>
      <c r="AI175" s="1">
        <f t="shared" si="46"/>
        <v>0</v>
      </c>
      <c r="AJ175" s="1">
        <f t="shared" si="47"/>
        <v>1</v>
      </c>
      <c r="AK175" s="25">
        <v>1</v>
      </c>
      <c r="AL175" s="1">
        <v>0</v>
      </c>
      <c r="AM175" s="1">
        <f t="shared" si="55"/>
        <v>1</v>
      </c>
      <c r="AN175" s="1"/>
      <c r="AO175" s="47">
        <v>1</v>
      </c>
      <c r="AP175" s="27"/>
      <c r="AQ175" s="28">
        <v>1</v>
      </c>
      <c r="AR175" s="25"/>
      <c r="AT175" s="29"/>
      <c r="AU175" s="12">
        <f t="shared" si="49"/>
        <v>1</v>
      </c>
      <c r="AV175" s="30"/>
      <c r="AW175" s="28"/>
      <c r="AX175" s="1"/>
      <c r="AY175" s="1"/>
      <c r="AZ175" s="15"/>
      <c r="BA175" s="14">
        <f t="shared" si="57"/>
        <v>0</v>
      </c>
      <c r="BB175" s="9"/>
      <c r="BC175" s="1"/>
      <c r="BD175" s="1"/>
      <c r="BE175" s="1"/>
      <c r="BF175" s="15"/>
      <c r="BG175" s="16">
        <f t="shared" si="58"/>
        <v>0</v>
      </c>
      <c r="BH175" s="16">
        <f t="shared" si="59"/>
        <v>1</v>
      </c>
    </row>
    <row r="176" spans="1:61" ht="25.5" customHeight="1" x14ac:dyDescent="0.25">
      <c r="A176" s="4" t="s">
        <v>972</v>
      </c>
      <c r="B176" s="4" t="s">
        <v>973</v>
      </c>
      <c r="C176" s="5" t="s">
        <v>1816</v>
      </c>
      <c r="D176" s="53">
        <v>0.04</v>
      </c>
      <c r="E176" s="4" t="s">
        <v>378</v>
      </c>
      <c r="F176" s="18" t="s">
        <v>29</v>
      </c>
      <c r="G176" s="18" t="s">
        <v>974</v>
      </c>
      <c r="H176" s="1" t="s">
        <v>1823</v>
      </c>
      <c r="I176" s="1" t="s">
        <v>27</v>
      </c>
      <c r="J176" s="18" t="s">
        <v>804</v>
      </c>
      <c r="K176" s="22">
        <v>100</v>
      </c>
      <c r="L176" s="4">
        <v>0</v>
      </c>
      <c r="M176" s="23" t="s">
        <v>811</v>
      </c>
      <c r="N176" s="23" t="s">
        <v>793</v>
      </c>
      <c r="O176" s="3" t="s">
        <v>33</v>
      </c>
      <c r="P176" s="4" t="s">
        <v>38</v>
      </c>
      <c r="Q176" s="18" t="s">
        <v>205</v>
      </c>
      <c r="R176" s="5"/>
      <c r="S176" s="5"/>
      <c r="T176" s="5"/>
      <c r="U176" s="5"/>
      <c r="V176" s="5"/>
      <c r="W176" s="5"/>
      <c r="X176" s="5" t="s">
        <v>36</v>
      </c>
      <c r="Y176" s="41">
        <v>43539</v>
      </c>
      <c r="Z176" s="21" t="s">
        <v>32</v>
      </c>
      <c r="AA176" s="41">
        <v>44635</v>
      </c>
      <c r="AB176" s="41"/>
      <c r="AC176" s="2" t="str">
        <f t="shared" si="43"/>
        <v>100</v>
      </c>
      <c r="AD176" s="2">
        <f t="shared" si="56"/>
        <v>0.04</v>
      </c>
      <c r="AE176" s="2">
        <f t="shared" si="45"/>
        <v>0.04</v>
      </c>
      <c r="AF176" s="1" t="str">
        <f t="shared" si="60"/>
        <v>5</v>
      </c>
      <c r="AG176" s="1">
        <v>12</v>
      </c>
      <c r="AH176" s="1" t="s">
        <v>27</v>
      </c>
      <c r="AI176" s="1">
        <f t="shared" si="46"/>
        <v>1</v>
      </c>
      <c r="AJ176" s="1">
        <f t="shared" si="47"/>
        <v>0</v>
      </c>
      <c r="AK176" s="25">
        <v>1</v>
      </c>
      <c r="AL176" s="1">
        <v>1</v>
      </c>
      <c r="AM176" s="1">
        <f t="shared" si="55"/>
        <v>0</v>
      </c>
      <c r="AN176" s="1"/>
      <c r="AO176" s="26">
        <v>1</v>
      </c>
      <c r="AP176" s="27"/>
      <c r="AQ176" s="28">
        <v>1</v>
      </c>
      <c r="AR176" s="25"/>
      <c r="AT176" s="29"/>
      <c r="AU176" s="12">
        <f t="shared" si="49"/>
        <v>0</v>
      </c>
      <c r="AV176" s="30"/>
      <c r="AW176" s="28"/>
      <c r="AX176" s="1"/>
      <c r="AY176" s="1"/>
      <c r="AZ176" s="15"/>
      <c r="BA176" s="14">
        <f t="shared" si="57"/>
        <v>0</v>
      </c>
      <c r="BB176" s="9"/>
      <c r="BC176" s="1"/>
      <c r="BD176" s="1"/>
      <c r="BE176" s="1"/>
      <c r="BF176" s="15"/>
      <c r="BG176" s="16">
        <f t="shared" si="58"/>
        <v>0</v>
      </c>
      <c r="BH176" s="16">
        <f t="shared" si="59"/>
        <v>0</v>
      </c>
    </row>
    <row r="177" spans="1:60" ht="25.5" customHeight="1" x14ac:dyDescent="0.25">
      <c r="A177" s="4" t="s">
        <v>975</v>
      </c>
      <c r="B177" s="21" t="s">
        <v>976</v>
      </c>
      <c r="C177" s="5" t="s">
        <v>1816</v>
      </c>
      <c r="D177" s="53">
        <v>0.09</v>
      </c>
      <c r="E177" s="4" t="s">
        <v>378</v>
      </c>
      <c r="F177" s="18" t="s">
        <v>29</v>
      </c>
      <c r="G177" s="18" t="s">
        <v>977</v>
      </c>
      <c r="H177" s="1" t="s">
        <v>1824</v>
      </c>
      <c r="I177" s="1" t="s">
        <v>27</v>
      </c>
      <c r="J177" s="18" t="s">
        <v>804</v>
      </c>
      <c r="K177" s="22">
        <v>100</v>
      </c>
      <c r="L177" s="21">
        <v>0</v>
      </c>
      <c r="M177" s="23" t="s">
        <v>811</v>
      </c>
      <c r="N177" s="23" t="s">
        <v>793</v>
      </c>
      <c r="O177" s="3" t="s">
        <v>33</v>
      </c>
      <c r="P177" s="4" t="s">
        <v>38</v>
      </c>
      <c r="Q177" s="18" t="s">
        <v>205</v>
      </c>
      <c r="R177" s="5"/>
      <c r="S177" s="5"/>
      <c r="T177" s="5"/>
      <c r="U177" s="5"/>
      <c r="V177" s="5"/>
      <c r="W177" s="5"/>
      <c r="X177" s="5" t="s">
        <v>36</v>
      </c>
      <c r="Y177" s="41">
        <v>43473</v>
      </c>
      <c r="Z177" s="21" t="s">
        <v>32</v>
      </c>
      <c r="AA177" s="41">
        <v>44569</v>
      </c>
      <c r="AB177" s="41"/>
      <c r="AC177" s="2" t="str">
        <f t="shared" si="43"/>
        <v>100</v>
      </c>
      <c r="AD177" s="2">
        <f t="shared" si="56"/>
        <v>0.09</v>
      </c>
      <c r="AE177" s="2">
        <f t="shared" si="45"/>
        <v>0.09</v>
      </c>
      <c r="AF177" s="2" t="str">
        <f t="shared" si="60"/>
        <v>5</v>
      </c>
      <c r="AG177" s="1">
        <v>18</v>
      </c>
      <c r="AH177" s="1" t="s">
        <v>27</v>
      </c>
      <c r="AI177" s="1">
        <f t="shared" si="46"/>
        <v>1</v>
      </c>
      <c r="AJ177" s="1">
        <f t="shared" si="47"/>
        <v>0</v>
      </c>
      <c r="AK177" s="25">
        <v>1</v>
      </c>
      <c r="AL177" s="1">
        <v>0</v>
      </c>
      <c r="AM177" s="1">
        <f t="shared" si="55"/>
        <v>1</v>
      </c>
      <c r="AN177" s="1"/>
      <c r="AO177" s="26">
        <v>1</v>
      </c>
      <c r="AP177" s="27"/>
      <c r="AQ177" s="28">
        <v>1</v>
      </c>
      <c r="AS177" s="25"/>
      <c r="AT177" s="11"/>
      <c r="AU177" s="12">
        <f t="shared" si="49"/>
        <v>1</v>
      </c>
      <c r="AV177" s="30"/>
      <c r="AW177" s="28"/>
      <c r="AX177" s="28"/>
      <c r="AY177" s="28"/>
      <c r="AZ177" s="39"/>
      <c r="BA177" s="14">
        <f t="shared" si="57"/>
        <v>0</v>
      </c>
      <c r="BB177" s="30"/>
      <c r="BC177" s="1"/>
      <c r="BD177" s="1"/>
      <c r="BE177" s="1"/>
      <c r="BF177" s="15"/>
      <c r="BG177" s="16">
        <f t="shared" si="58"/>
        <v>0</v>
      </c>
      <c r="BH177" s="16">
        <f t="shared" si="59"/>
        <v>1</v>
      </c>
    </row>
    <row r="178" spans="1:60" ht="25.5" customHeight="1" x14ac:dyDescent="0.25">
      <c r="A178" s="1" t="s">
        <v>2320</v>
      </c>
      <c r="B178" s="1" t="s">
        <v>395</v>
      </c>
      <c r="C178" s="5" t="s">
        <v>1816</v>
      </c>
      <c r="D178" s="2">
        <v>0.16</v>
      </c>
      <c r="E178" s="1" t="s">
        <v>378</v>
      </c>
      <c r="F178" s="1" t="s">
        <v>29</v>
      </c>
      <c r="G178" s="1" t="s">
        <v>425</v>
      </c>
      <c r="H178" s="1" t="s">
        <v>1822</v>
      </c>
      <c r="I178" s="1" t="s">
        <v>27</v>
      </c>
      <c r="J178" s="18" t="s">
        <v>804</v>
      </c>
      <c r="K178" s="1">
        <v>95</v>
      </c>
      <c r="L178" s="1">
        <v>5</v>
      </c>
      <c r="M178" s="1" t="s">
        <v>292</v>
      </c>
      <c r="N178" s="1" t="s">
        <v>426</v>
      </c>
      <c r="O178" s="3" t="s">
        <v>33</v>
      </c>
      <c r="P178" s="4" t="s">
        <v>38</v>
      </c>
      <c r="Q178" s="18" t="s">
        <v>2321</v>
      </c>
      <c r="R178" s="5"/>
      <c r="S178" s="5"/>
      <c r="T178" s="5"/>
      <c r="U178" s="36"/>
      <c r="V178" s="36"/>
      <c r="W178" s="36"/>
      <c r="X178" s="36" t="s">
        <v>36</v>
      </c>
      <c r="Y178" s="24">
        <v>42621</v>
      </c>
      <c r="Z178" s="21" t="s">
        <v>38</v>
      </c>
      <c r="AA178" s="24" t="s">
        <v>27</v>
      </c>
      <c r="AB178" s="24"/>
      <c r="AC178" s="2" t="str">
        <f t="shared" si="43"/>
        <v>100</v>
      </c>
      <c r="AD178" s="2">
        <f t="shared" si="56"/>
        <v>0.16</v>
      </c>
      <c r="AE178" s="2">
        <f t="shared" si="45"/>
        <v>0.16</v>
      </c>
      <c r="AF178" s="1" t="str">
        <f t="shared" si="60"/>
        <v>5</v>
      </c>
      <c r="AG178" s="1" t="s">
        <v>829</v>
      </c>
      <c r="AH178" s="36" t="s">
        <v>27</v>
      </c>
      <c r="AI178" s="1">
        <f t="shared" si="46"/>
        <v>4.75</v>
      </c>
      <c r="AJ178" s="1">
        <f t="shared" si="47"/>
        <v>0.25</v>
      </c>
      <c r="AK178" s="25">
        <v>5</v>
      </c>
      <c r="AL178" s="1">
        <v>0</v>
      </c>
      <c r="AM178" s="1">
        <f t="shared" si="55"/>
        <v>5</v>
      </c>
      <c r="AN178" s="1"/>
      <c r="AO178" s="47">
        <v>5</v>
      </c>
      <c r="AP178" s="17">
        <v>5</v>
      </c>
      <c r="AT178" s="20"/>
      <c r="AU178" s="12">
        <f t="shared" si="49"/>
        <v>5</v>
      </c>
      <c r="AV178" s="17"/>
      <c r="AZ178" s="20"/>
      <c r="BA178" s="14">
        <f t="shared" si="57"/>
        <v>0</v>
      </c>
      <c r="BB178" s="17"/>
      <c r="BF178" s="20"/>
      <c r="BG178" s="16">
        <f t="shared" si="58"/>
        <v>0</v>
      </c>
      <c r="BH178" s="16">
        <f t="shared" si="59"/>
        <v>5</v>
      </c>
    </row>
    <row r="179" spans="1:60" ht="25.5" customHeight="1" x14ac:dyDescent="0.25">
      <c r="A179" s="1" t="s">
        <v>427</v>
      </c>
      <c r="B179" s="1" t="s">
        <v>428</v>
      </c>
      <c r="C179" s="1" t="s">
        <v>1806</v>
      </c>
      <c r="D179" s="2">
        <v>0.28000000000000003</v>
      </c>
      <c r="E179" s="1" t="s">
        <v>378</v>
      </c>
      <c r="F179" s="1" t="s">
        <v>29</v>
      </c>
      <c r="G179" s="1" t="s">
        <v>27</v>
      </c>
      <c r="H179" s="1" t="s">
        <v>27</v>
      </c>
      <c r="I179" s="1" t="s">
        <v>27</v>
      </c>
      <c r="J179" s="4" t="s">
        <v>2970</v>
      </c>
      <c r="K179" s="4">
        <v>0</v>
      </c>
      <c r="L179" s="4">
        <v>100</v>
      </c>
      <c r="M179" s="4" t="s">
        <v>72</v>
      </c>
      <c r="N179" s="4" t="s">
        <v>429</v>
      </c>
      <c r="O179" s="3" t="s">
        <v>33</v>
      </c>
      <c r="P179" s="3" t="s">
        <v>38</v>
      </c>
      <c r="Q179" s="4" t="s">
        <v>205</v>
      </c>
      <c r="R179" s="4" t="s">
        <v>1836</v>
      </c>
      <c r="S179" s="19" t="s">
        <v>1835</v>
      </c>
      <c r="T179" s="6" t="s">
        <v>2163</v>
      </c>
      <c r="U179" s="4" t="s">
        <v>363</v>
      </c>
      <c r="V179" s="4" t="s">
        <v>1820</v>
      </c>
      <c r="W179" s="4" t="s">
        <v>2569</v>
      </c>
      <c r="X179" s="4" t="s">
        <v>36</v>
      </c>
      <c r="Y179" s="1" t="s">
        <v>27</v>
      </c>
      <c r="Z179" s="1" t="s">
        <v>27</v>
      </c>
      <c r="AA179" s="1" t="s">
        <v>27</v>
      </c>
      <c r="AB179" s="1"/>
      <c r="AC179" s="2" t="str">
        <f t="shared" si="43"/>
        <v>100</v>
      </c>
      <c r="AD179" s="2">
        <f t="shared" si="56"/>
        <v>0.28000000000000003</v>
      </c>
      <c r="AE179" s="2">
        <f t="shared" si="45"/>
        <v>0.28000000000000003</v>
      </c>
      <c r="AF179" s="2" t="str">
        <f t="shared" si="60"/>
        <v>5</v>
      </c>
      <c r="AG179" s="1" t="str">
        <f>IF(AK179&lt;=10,"24",IF(AK179&gt;10,"30"))</f>
        <v>24</v>
      </c>
      <c r="AH179" s="1">
        <v>30</v>
      </c>
      <c r="AI179" s="1">
        <f t="shared" si="46"/>
        <v>0</v>
      </c>
      <c r="AJ179" s="1">
        <f t="shared" si="47"/>
        <v>8.4</v>
      </c>
      <c r="AK179" s="7">
        <f>AE179*AH179</f>
        <v>8.4</v>
      </c>
      <c r="AL179" s="7">
        <v>0</v>
      </c>
      <c r="AM179" s="7">
        <f t="shared" si="55"/>
        <v>8.4</v>
      </c>
      <c r="AN179" s="7"/>
      <c r="AO179" s="8">
        <v>8</v>
      </c>
      <c r="AP179" s="9"/>
      <c r="AQ179" s="1"/>
      <c r="AR179" s="45">
        <v>5</v>
      </c>
      <c r="AS179" s="1">
        <v>3</v>
      </c>
      <c r="AT179" s="15"/>
      <c r="AU179" s="12">
        <f t="shared" si="49"/>
        <v>8</v>
      </c>
      <c r="AV179" s="9"/>
      <c r="AW179" s="1"/>
      <c r="AX179" s="1"/>
      <c r="AY179" s="1"/>
      <c r="AZ179" s="15"/>
      <c r="BA179" s="14">
        <f t="shared" si="57"/>
        <v>0</v>
      </c>
      <c r="BB179" s="9"/>
      <c r="BC179" s="1"/>
      <c r="BD179" s="1"/>
      <c r="BE179" s="1"/>
      <c r="BF179" s="15"/>
      <c r="BG179" s="16">
        <f t="shared" si="58"/>
        <v>0</v>
      </c>
      <c r="BH179" s="16">
        <f t="shared" si="59"/>
        <v>8</v>
      </c>
    </row>
    <row r="180" spans="1:60" ht="25.5" customHeight="1" x14ac:dyDescent="0.25">
      <c r="A180" s="1" t="s">
        <v>430</v>
      </c>
      <c r="B180" s="1" t="s">
        <v>431</v>
      </c>
      <c r="C180" s="1" t="s">
        <v>1806</v>
      </c>
      <c r="D180" s="2">
        <v>1.34</v>
      </c>
      <c r="E180" s="1" t="s">
        <v>378</v>
      </c>
      <c r="F180" s="1" t="s">
        <v>29</v>
      </c>
      <c r="G180" s="1" t="s">
        <v>27</v>
      </c>
      <c r="H180" s="1" t="s">
        <v>27</v>
      </c>
      <c r="I180" s="1" t="s">
        <v>27</v>
      </c>
      <c r="J180" s="4" t="s">
        <v>804</v>
      </c>
      <c r="K180" s="4">
        <v>95</v>
      </c>
      <c r="L180" s="4">
        <v>5</v>
      </c>
      <c r="M180" s="4" t="s">
        <v>2006</v>
      </c>
      <c r="N180" s="4" t="s">
        <v>432</v>
      </c>
      <c r="O180" s="3" t="s">
        <v>33</v>
      </c>
      <c r="P180" s="3" t="s">
        <v>38</v>
      </c>
      <c r="Q180" s="4" t="s">
        <v>205</v>
      </c>
      <c r="R180" s="4" t="s">
        <v>1836</v>
      </c>
      <c r="S180" s="19" t="s">
        <v>1835</v>
      </c>
      <c r="T180" s="6" t="s">
        <v>2163</v>
      </c>
      <c r="U180" s="4" t="s">
        <v>151</v>
      </c>
      <c r="V180" s="4" t="s">
        <v>1820</v>
      </c>
      <c r="W180" s="4" t="s">
        <v>1892</v>
      </c>
      <c r="X180" s="4" t="s">
        <v>36</v>
      </c>
      <c r="Y180" s="1" t="s">
        <v>27</v>
      </c>
      <c r="Z180" s="1" t="s">
        <v>27</v>
      </c>
      <c r="AA180" s="1" t="s">
        <v>27</v>
      </c>
      <c r="AB180" s="1"/>
      <c r="AC180" s="2" t="str">
        <f t="shared" si="43"/>
        <v>85</v>
      </c>
      <c r="AD180" s="2">
        <f t="shared" si="56"/>
        <v>1.34</v>
      </c>
      <c r="AE180" s="2">
        <f t="shared" si="45"/>
        <v>1.139</v>
      </c>
      <c r="AF180" s="2" t="str">
        <f t="shared" si="60"/>
        <v>20</v>
      </c>
      <c r="AG180" s="1" t="str">
        <f>IF(AK180&lt;=10,"24",IF(AK180&gt;10,"30"))</f>
        <v>30</v>
      </c>
      <c r="AH180" s="1">
        <v>30</v>
      </c>
      <c r="AI180" s="1">
        <f t="shared" si="46"/>
        <v>32.461500000000001</v>
      </c>
      <c r="AJ180" s="1">
        <f t="shared" si="47"/>
        <v>1.7085000000000001</v>
      </c>
      <c r="AK180" s="7">
        <f>AE180*AH180</f>
        <v>34.17</v>
      </c>
      <c r="AL180" s="7">
        <v>0</v>
      </c>
      <c r="AM180" s="7">
        <f t="shared" si="55"/>
        <v>34.17</v>
      </c>
      <c r="AN180" s="7"/>
      <c r="AO180" s="8">
        <v>34</v>
      </c>
      <c r="AP180" s="9"/>
      <c r="AQ180" s="18"/>
      <c r="AR180" s="1">
        <v>10</v>
      </c>
      <c r="AS180" s="1">
        <v>20</v>
      </c>
      <c r="AT180" s="15">
        <v>4</v>
      </c>
      <c r="AU180" s="12">
        <f t="shared" si="49"/>
        <v>34</v>
      </c>
      <c r="AV180" s="9"/>
      <c r="AW180" s="1"/>
      <c r="AX180" s="1"/>
      <c r="AY180" s="1"/>
      <c r="AZ180" s="15"/>
      <c r="BA180" s="14">
        <f t="shared" si="57"/>
        <v>0</v>
      </c>
      <c r="BB180" s="9"/>
      <c r="BC180" s="1"/>
      <c r="BD180" s="1"/>
      <c r="BE180" s="1"/>
      <c r="BF180" s="15"/>
      <c r="BG180" s="16">
        <f t="shared" si="58"/>
        <v>0</v>
      </c>
      <c r="BH180" s="16">
        <f t="shared" si="59"/>
        <v>34</v>
      </c>
    </row>
    <row r="181" spans="1:60" ht="25.5" customHeight="1" x14ac:dyDescent="0.25">
      <c r="A181" s="1" t="s">
        <v>433</v>
      </c>
      <c r="B181" s="1" t="s">
        <v>434</v>
      </c>
      <c r="C181" s="1" t="s">
        <v>1806</v>
      </c>
      <c r="D181" s="2">
        <v>1.77</v>
      </c>
      <c r="E181" s="1" t="s">
        <v>378</v>
      </c>
      <c r="F181" s="1" t="s">
        <v>29</v>
      </c>
      <c r="G181" s="1" t="s">
        <v>27</v>
      </c>
      <c r="H181" s="1" t="s">
        <v>27</v>
      </c>
      <c r="I181" s="1" t="s">
        <v>27</v>
      </c>
      <c r="J181" s="4" t="s">
        <v>804</v>
      </c>
      <c r="K181" s="4">
        <v>100</v>
      </c>
      <c r="L181" s="4">
        <v>0</v>
      </c>
      <c r="M181" s="4" t="s">
        <v>99</v>
      </c>
      <c r="N181" s="4" t="s">
        <v>435</v>
      </c>
      <c r="O181" s="3" t="s">
        <v>33</v>
      </c>
      <c r="P181" s="3" t="s">
        <v>38</v>
      </c>
      <c r="Q181" s="4" t="s">
        <v>436</v>
      </c>
      <c r="R181" s="4" t="s">
        <v>1836</v>
      </c>
      <c r="S181" s="19" t="s">
        <v>1835</v>
      </c>
      <c r="T181" s="6" t="s">
        <v>2163</v>
      </c>
      <c r="U181" s="4" t="s">
        <v>363</v>
      </c>
      <c r="V181" s="4" t="s">
        <v>1820</v>
      </c>
      <c r="W181" s="4" t="s">
        <v>1956</v>
      </c>
      <c r="X181" s="4" t="s">
        <v>36</v>
      </c>
      <c r="Y181" s="1" t="s">
        <v>27</v>
      </c>
      <c r="Z181" s="1" t="s">
        <v>27</v>
      </c>
      <c r="AA181" s="1" t="s">
        <v>27</v>
      </c>
      <c r="AB181" s="1"/>
      <c r="AC181" s="2" t="str">
        <f t="shared" si="43"/>
        <v>85</v>
      </c>
      <c r="AD181" s="2">
        <f t="shared" si="56"/>
        <v>1.77</v>
      </c>
      <c r="AE181" s="2">
        <f t="shared" si="45"/>
        <v>1.5044999999999999</v>
      </c>
      <c r="AF181" s="2" t="str">
        <f t="shared" si="60"/>
        <v>20</v>
      </c>
      <c r="AG181" s="1" t="str">
        <f>IF(AK181&lt;=10,"24",IF(AK181&gt;10,"30"))</f>
        <v>30</v>
      </c>
      <c r="AH181" s="1">
        <v>30</v>
      </c>
      <c r="AI181" s="1">
        <f t="shared" si="46"/>
        <v>45.134999999999998</v>
      </c>
      <c r="AJ181" s="1">
        <f t="shared" si="47"/>
        <v>0</v>
      </c>
      <c r="AK181" s="7">
        <f>AE181*AH181</f>
        <v>45.134999999999998</v>
      </c>
      <c r="AL181" s="7">
        <v>0</v>
      </c>
      <c r="AM181" s="7">
        <f t="shared" si="55"/>
        <v>45.134999999999998</v>
      </c>
      <c r="AN181" s="7"/>
      <c r="AO181" s="8">
        <v>45</v>
      </c>
      <c r="AP181" s="9"/>
      <c r="AQ181" s="18"/>
      <c r="AR181" s="1">
        <v>10</v>
      </c>
      <c r="AS181" s="10">
        <v>20</v>
      </c>
      <c r="AT181" s="15">
        <v>15</v>
      </c>
      <c r="AU181" s="12">
        <f t="shared" si="49"/>
        <v>45</v>
      </c>
      <c r="AV181" s="9"/>
      <c r="AW181" s="1"/>
      <c r="AX181" s="1"/>
      <c r="AY181" s="1"/>
      <c r="AZ181" s="15"/>
      <c r="BA181" s="14">
        <f t="shared" si="57"/>
        <v>0</v>
      </c>
      <c r="BB181" s="9"/>
      <c r="BC181" s="1"/>
      <c r="BD181" s="1"/>
      <c r="BE181" s="1"/>
      <c r="BF181" s="15"/>
      <c r="BG181" s="16">
        <f t="shared" si="58"/>
        <v>0</v>
      </c>
      <c r="BH181" s="16">
        <f t="shared" si="59"/>
        <v>45</v>
      </c>
    </row>
    <row r="182" spans="1:60" ht="25.5" customHeight="1" x14ac:dyDescent="0.25">
      <c r="A182" s="1" t="s">
        <v>385</v>
      </c>
      <c r="B182" s="1" t="s">
        <v>386</v>
      </c>
      <c r="C182" s="1" t="s">
        <v>1806</v>
      </c>
      <c r="D182" s="2">
        <v>6.61</v>
      </c>
      <c r="E182" s="1" t="s">
        <v>378</v>
      </c>
      <c r="F182" s="1" t="s">
        <v>29</v>
      </c>
      <c r="G182" s="1" t="s">
        <v>27</v>
      </c>
      <c r="H182" s="1" t="s">
        <v>27</v>
      </c>
      <c r="I182" s="1" t="s">
        <v>27</v>
      </c>
      <c r="J182" s="4" t="s">
        <v>804</v>
      </c>
      <c r="K182" s="3">
        <v>100</v>
      </c>
      <c r="L182" s="3">
        <v>0</v>
      </c>
      <c r="M182" s="4" t="s">
        <v>2570</v>
      </c>
      <c r="N182" s="4" t="s">
        <v>387</v>
      </c>
      <c r="O182" s="4" t="s">
        <v>2226</v>
      </c>
      <c r="P182" s="3" t="s">
        <v>38</v>
      </c>
      <c r="Q182" s="4" t="s">
        <v>388</v>
      </c>
      <c r="R182" s="4" t="s">
        <v>236</v>
      </c>
      <c r="S182" s="4" t="s">
        <v>2158</v>
      </c>
      <c r="T182" s="6" t="s">
        <v>2163</v>
      </c>
      <c r="U182" s="4" t="s">
        <v>151</v>
      </c>
      <c r="V182" s="4" t="s">
        <v>1820</v>
      </c>
      <c r="W182" s="3" t="s">
        <v>1913</v>
      </c>
      <c r="X182" s="4" t="s">
        <v>36</v>
      </c>
      <c r="Y182" s="1" t="s">
        <v>27</v>
      </c>
      <c r="Z182" s="1" t="s">
        <v>27</v>
      </c>
      <c r="AA182" s="1" t="s">
        <v>27</v>
      </c>
      <c r="AB182" s="1"/>
      <c r="AC182" s="2" t="str">
        <f t="shared" si="43"/>
        <v>80</v>
      </c>
      <c r="AD182" s="2">
        <f t="shared" si="56"/>
        <v>6.61</v>
      </c>
      <c r="AE182" s="2">
        <f t="shared" si="45"/>
        <v>5.2880000000000003</v>
      </c>
      <c r="AF182" s="2" t="str">
        <f t="shared" si="60"/>
        <v>40</v>
      </c>
      <c r="AG182" s="1" t="str">
        <f>IF(AK182&lt;=10,"24",IF(AK182&gt;10,"30"))</f>
        <v>30</v>
      </c>
      <c r="AH182" s="1">
        <v>30</v>
      </c>
      <c r="AI182" s="1">
        <f t="shared" si="46"/>
        <v>158.64000000000001</v>
      </c>
      <c r="AJ182" s="1">
        <f t="shared" si="47"/>
        <v>0</v>
      </c>
      <c r="AK182" s="7">
        <f>AE182*AH182</f>
        <v>158.64000000000001</v>
      </c>
      <c r="AL182" s="7">
        <v>0</v>
      </c>
      <c r="AM182" s="7">
        <f t="shared" si="55"/>
        <v>158.64000000000001</v>
      </c>
      <c r="AN182" s="7"/>
      <c r="AO182" s="8">
        <v>159</v>
      </c>
      <c r="AP182" s="9"/>
      <c r="AQ182" s="1"/>
      <c r="AR182" s="1">
        <v>20</v>
      </c>
      <c r="AS182" s="1">
        <v>40</v>
      </c>
      <c r="AT182" s="15">
        <v>40</v>
      </c>
      <c r="AU182" s="12">
        <f t="shared" si="49"/>
        <v>100</v>
      </c>
      <c r="AV182" s="13">
        <v>40</v>
      </c>
      <c r="AW182" s="1">
        <v>19</v>
      </c>
      <c r="AX182" s="1"/>
      <c r="AY182" s="1"/>
      <c r="AZ182" s="15"/>
      <c r="BA182" s="14">
        <f t="shared" si="57"/>
        <v>59</v>
      </c>
      <c r="BB182" s="9"/>
      <c r="BC182" s="1"/>
      <c r="BD182" s="1"/>
      <c r="BE182" s="1"/>
      <c r="BF182" s="15"/>
      <c r="BG182" s="16">
        <f t="shared" si="58"/>
        <v>0</v>
      </c>
      <c r="BH182" s="16">
        <f t="shared" si="59"/>
        <v>159</v>
      </c>
    </row>
    <row r="183" spans="1:60" ht="25.5" customHeight="1" x14ac:dyDescent="0.25">
      <c r="A183" s="1" t="s">
        <v>437</v>
      </c>
      <c r="B183" s="1" t="s">
        <v>438</v>
      </c>
      <c r="C183" s="5" t="s">
        <v>1816</v>
      </c>
      <c r="D183" s="2">
        <v>0.14000000000000001</v>
      </c>
      <c r="E183" s="1" t="s">
        <v>378</v>
      </c>
      <c r="F183" s="1" t="s">
        <v>29</v>
      </c>
      <c r="G183" s="1" t="s">
        <v>439</v>
      </c>
      <c r="H183" s="5" t="s">
        <v>1823</v>
      </c>
      <c r="I183" s="1" t="s">
        <v>27</v>
      </c>
      <c r="J183" s="4" t="s">
        <v>804</v>
      </c>
      <c r="K183" s="4">
        <v>100</v>
      </c>
      <c r="L183" s="4">
        <v>0</v>
      </c>
      <c r="M183" s="4" t="s">
        <v>28</v>
      </c>
      <c r="N183" s="4" t="s">
        <v>2607</v>
      </c>
      <c r="O183" s="3" t="s">
        <v>33</v>
      </c>
      <c r="P183" s="3" t="s">
        <v>38</v>
      </c>
      <c r="Q183" s="1" t="s">
        <v>2328</v>
      </c>
      <c r="T183" s="6"/>
      <c r="X183" s="4" t="s">
        <v>36</v>
      </c>
      <c r="Y183" s="51">
        <v>43805</v>
      </c>
      <c r="Z183" s="1" t="s">
        <v>32</v>
      </c>
      <c r="AA183" s="51">
        <v>44901</v>
      </c>
      <c r="AB183" s="1"/>
      <c r="AC183" s="2" t="str">
        <f t="shared" si="43"/>
        <v>100</v>
      </c>
      <c r="AD183" s="2">
        <f t="shared" si="56"/>
        <v>0.14000000000000001</v>
      </c>
      <c r="AE183" s="2">
        <f t="shared" si="45"/>
        <v>0.14000000000000001</v>
      </c>
      <c r="AF183" s="1" t="str">
        <f t="shared" si="60"/>
        <v>5</v>
      </c>
      <c r="AG183" s="1">
        <v>12</v>
      </c>
      <c r="AH183" s="1" t="s">
        <v>27</v>
      </c>
      <c r="AI183" s="1">
        <f t="shared" si="46"/>
        <v>2</v>
      </c>
      <c r="AJ183" s="1">
        <f t="shared" si="47"/>
        <v>0</v>
      </c>
      <c r="AK183" s="7">
        <v>2</v>
      </c>
      <c r="AL183" s="7">
        <v>0</v>
      </c>
      <c r="AM183" s="7">
        <v>2</v>
      </c>
      <c r="AN183" s="7"/>
      <c r="AO183" s="8">
        <v>2</v>
      </c>
      <c r="AP183" s="9"/>
      <c r="AQ183" s="1">
        <v>2</v>
      </c>
      <c r="AR183" s="10"/>
      <c r="AT183" s="11"/>
      <c r="AU183" s="12">
        <f t="shared" si="49"/>
        <v>2</v>
      </c>
      <c r="AV183" s="13"/>
      <c r="AW183" s="10"/>
      <c r="AX183" s="10"/>
      <c r="AY183" s="10"/>
      <c r="AZ183" s="11"/>
      <c r="BA183" s="14">
        <f t="shared" si="57"/>
        <v>0</v>
      </c>
      <c r="BB183" s="9"/>
      <c r="BC183" s="1"/>
      <c r="BD183" s="1"/>
      <c r="BE183" s="1"/>
      <c r="BF183" s="15"/>
      <c r="BG183" s="16">
        <f t="shared" si="58"/>
        <v>0</v>
      </c>
      <c r="BH183" s="16">
        <f t="shared" si="59"/>
        <v>2</v>
      </c>
    </row>
    <row r="184" spans="1:60" ht="25.5" customHeight="1" x14ac:dyDescent="0.25">
      <c r="A184" s="1" t="s">
        <v>2456</v>
      </c>
      <c r="B184" s="1" t="s">
        <v>441</v>
      </c>
      <c r="C184" s="1" t="s">
        <v>1806</v>
      </c>
      <c r="D184" s="2">
        <v>0.46</v>
      </c>
      <c r="E184" s="1" t="s">
        <v>378</v>
      </c>
      <c r="F184" s="1" t="s">
        <v>29</v>
      </c>
      <c r="G184" s="1" t="s">
        <v>27</v>
      </c>
      <c r="H184" s="1" t="s">
        <v>27</v>
      </c>
      <c r="I184" s="1" t="s">
        <v>27</v>
      </c>
      <c r="J184" s="4" t="s">
        <v>804</v>
      </c>
      <c r="K184" s="4">
        <v>100</v>
      </c>
      <c r="L184" s="4">
        <v>0</v>
      </c>
      <c r="M184" s="4" t="s">
        <v>1981</v>
      </c>
      <c r="N184" s="4" t="s">
        <v>2019</v>
      </c>
      <c r="O184" s="62" t="s">
        <v>33</v>
      </c>
      <c r="P184" s="3" t="s">
        <v>38</v>
      </c>
      <c r="Q184" s="4" t="s">
        <v>442</v>
      </c>
      <c r="R184" s="4" t="s">
        <v>1836</v>
      </c>
      <c r="S184" s="19" t="s">
        <v>1835</v>
      </c>
      <c r="T184" s="6" t="s">
        <v>2163</v>
      </c>
      <c r="U184" s="4" t="s">
        <v>151</v>
      </c>
      <c r="V184" s="4" t="s">
        <v>1820</v>
      </c>
      <c r="W184" s="4" t="s">
        <v>1882</v>
      </c>
      <c r="X184" s="4" t="s">
        <v>36</v>
      </c>
      <c r="Y184" s="1" t="s">
        <v>27</v>
      </c>
      <c r="Z184" s="1" t="s">
        <v>27</v>
      </c>
      <c r="AA184" s="1" t="s">
        <v>27</v>
      </c>
      <c r="AB184" s="1"/>
      <c r="AC184" s="2" t="str">
        <f t="shared" si="43"/>
        <v>100</v>
      </c>
      <c r="AD184" s="2">
        <f t="shared" si="56"/>
        <v>0.46</v>
      </c>
      <c r="AE184" s="2">
        <f t="shared" si="45"/>
        <v>0.46</v>
      </c>
      <c r="AF184" s="2" t="str">
        <f t="shared" si="60"/>
        <v>10</v>
      </c>
      <c r="AG184" s="1" t="str">
        <f>IF(AK184&lt;=10,"24",IF(AK184&gt;10,"30"))</f>
        <v>30</v>
      </c>
      <c r="AH184" s="1">
        <v>30</v>
      </c>
      <c r="AI184" s="1">
        <f t="shared" si="46"/>
        <v>13.8</v>
      </c>
      <c r="AJ184" s="1">
        <f t="shared" si="47"/>
        <v>0</v>
      </c>
      <c r="AK184" s="7">
        <f>AE184*AH184</f>
        <v>13.8</v>
      </c>
      <c r="AL184" s="7">
        <v>0</v>
      </c>
      <c r="AM184" s="7">
        <f>AK184-AL184</f>
        <v>13.8</v>
      </c>
      <c r="AN184" s="7"/>
      <c r="AO184" s="8">
        <v>14</v>
      </c>
      <c r="AP184" s="9"/>
      <c r="AQ184" s="10"/>
      <c r="AR184" s="10">
        <v>5</v>
      </c>
      <c r="AS184" s="10">
        <v>9</v>
      </c>
      <c r="AT184" s="11"/>
      <c r="AU184" s="12">
        <f t="shared" si="49"/>
        <v>14</v>
      </c>
      <c r="AV184" s="13"/>
      <c r="AW184" s="10"/>
      <c r="AX184" s="10"/>
      <c r="AY184" s="10"/>
      <c r="AZ184" s="11"/>
      <c r="BA184" s="14">
        <f t="shared" si="57"/>
        <v>0</v>
      </c>
      <c r="BB184" s="9"/>
      <c r="BC184" s="1"/>
      <c r="BD184" s="1"/>
      <c r="BE184" s="1"/>
      <c r="BF184" s="15"/>
      <c r="BG184" s="16">
        <f t="shared" si="58"/>
        <v>0</v>
      </c>
      <c r="BH184" s="16">
        <f t="shared" si="59"/>
        <v>14</v>
      </c>
    </row>
    <row r="185" spans="1:60" ht="25.5" customHeight="1" x14ac:dyDescent="0.25">
      <c r="A185" s="1" t="s">
        <v>2606</v>
      </c>
      <c r="B185" s="1" t="s">
        <v>438</v>
      </c>
      <c r="C185" s="5" t="s">
        <v>1806</v>
      </c>
      <c r="D185" s="2">
        <v>1.2</v>
      </c>
      <c r="E185" s="4" t="s">
        <v>378</v>
      </c>
      <c r="F185" s="18" t="s">
        <v>29</v>
      </c>
      <c r="G185" s="1" t="s">
        <v>27</v>
      </c>
      <c r="H185" s="1" t="s">
        <v>27</v>
      </c>
      <c r="I185" s="1" t="s">
        <v>27</v>
      </c>
      <c r="J185" s="4" t="s">
        <v>804</v>
      </c>
      <c r="K185" s="4">
        <v>100</v>
      </c>
      <c r="L185" s="4">
        <v>0</v>
      </c>
      <c r="M185" s="4" t="s">
        <v>419</v>
      </c>
      <c r="N185" s="4" t="s">
        <v>440</v>
      </c>
      <c r="O185" s="3" t="s">
        <v>33</v>
      </c>
      <c r="P185" s="4" t="s">
        <v>38</v>
      </c>
      <c r="Q185" s="1" t="s">
        <v>2328</v>
      </c>
      <c r="R185" s="4" t="s">
        <v>117</v>
      </c>
      <c r="S185" s="4" t="s">
        <v>117</v>
      </c>
      <c r="T185" s="6" t="s">
        <v>2163</v>
      </c>
      <c r="U185" s="4" t="s">
        <v>151</v>
      </c>
      <c r="V185" s="19" t="s">
        <v>1820</v>
      </c>
      <c r="W185" s="4" t="s">
        <v>1966</v>
      </c>
      <c r="X185" s="10" t="s">
        <v>36</v>
      </c>
      <c r="Y185" s="1" t="s">
        <v>27</v>
      </c>
      <c r="Z185" s="1" t="s">
        <v>27</v>
      </c>
      <c r="AA185" s="1" t="s">
        <v>27</v>
      </c>
      <c r="AB185" s="10"/>
      <c r="AC185" s="2" t="str">
        <f t="shared" si="43"/>
        <v>85</v>
      </c>
      <c r="AD185" s="2">
        <v>1.2</v>
      </c>
      <c r="AE185" s="2">
        <f t="shared" si="45"/>
        <v>1.02</v>
      </c>
      <c r="AF185" s="2" t="str">
        <f t="shared" si="60"/>
        <v>20</v>
      </c>
      <c r="AG185" s="1" t="str">
        <f>IF(AK185&lt;=10,"24",IF(AK185&gt;10,"30"))</f>
        <v>30</v>
      </c>
      <c r="AH185" s="1">
        <v>30</v>
      </c>
      <c r="AI185" s="1">
        <f t="shared" si="46"/>
        <v>30.6</v>
      </c>
      <c r="AJ185" s="1">
        <f t="shared" si="47"/>
        <v>0</v>
      </c>
      <c r="AK185" s="7">
        <f>AE185*AH185</f>
        <v>30.6</v>
      </c>
      <c r="AL185" s="7">
        <v>0</v>
      </c>
      <c r="AM185" s="7">
        <f>AK185-AL185</f>
        <v>30.6</v>
      </c>
      <c r="AO185" s="8">
        <v>31</v>
      </c>
      <c r="AP185" s="17"/>
      <c r="AR185" s="4">
        <v>10</v>
      </c>
      <c r="AS185" s="4">
        <v>10</v>
      </c>
      <c r="AT185" s="20">
        <v>1</v>
      </c>
      <c r="AU185" s="72">
        <f t="shared" si="49"/>
        <v>21</v>
      </c>
      <c r="AV185" s="17"/>
      <c r="AZ185" s="20"/>
      <c r="BA185" s="72"/>
      <c r="BB185" s="17"/>
      <c r="BF185" s="20"/>
      <c r="BG185" s="72"/>
      <c r="BH185" s="72"/>
    </row>
    <row r="186" spans="1:60" ht="25.5" customHeight="1" x14ac:dyDescent="0.25">
      <c r="A186" s="1" t="s">
        <v>2453</v>
      </c>
      <c r="B186" s="1" t="s">
        <v>389</v>
      </c>
      <c r="C186" s="5" t="s">
        <v>1816</v>
      </c>
      <c r="D186" s="2">
        <v>0.53</v>
      </c>
      <c r="E186" s="1" t="s">
        <v>378</v>
      </c>
      <c r="F186" s="1" t="s">
        <v>29</v>
      </c>
      <c r="G186" s="1" t="s">
        <v>390</v>
      </c>
      <c r="H186" s="1" t="s">
        <v>1823</v>
      </c>
      <c r="I186" s="1" t="s">
        <v>27</v>
      </c>
      <c r="J186" s="4" t="s">
        <v>804</v>
      </c>
      <c r="K186" s="4">
        <v>75</v>
      </c>
      <c r="L186" s="4">
        <v>25</v>
      </c>
      <c r="M186" s="4" t="s">
        <v>30</v>
      </c>
      <c r="N186" s="4" t="s">
        <v>391</v>
      </c>
      <c r="O186" s="3" t="s">
        <v>33</v>
      </c>
      <c r="P186" s="3" t="s">
        <v>38</v>
      </c>
      <c r="Q186" s="4" t="s">
        <v>392</v>
      </c>
      <c r="T186" s="6"/>
      <c r="X186" s="4" t="s">
        <v>36</v>
      </c>
      <c r="Y186" s="51">
        <v>43014</v>
      </c>
      <c r="Z186" s="1" t="s">
        <v>32</v>
      </c>
      <c r="AA186" s="51">
        <v>43922</v>
      </c>
      <c r="AB186" s="1"/>
      <c r="AC186" s="2" t="str">
        <f t="shared" si="43"/>
        <v>100</v>
      </c>
      <c r="AD186" s="2">
        <f t="shared" ref="AD186:AD249" si="63">D186</f>
        <v>0.53</v>
      </c>
      <c r="AE186" s="2">
        <f t="shared" si="45"/>
        <v>0.53</v>
      </c>
      <c r="AF186" s="1" t="str">
        <f t="shared" si="60"/>
        <v>5</v>
      </c>
      <c r="AG186" s="1">
        <v>12</v>
      </c>
      <c r="AH186" s="1" t="s">
        <v>27</v>
      </c>
      <c r="AI186" s="1">
        <f t="shared" si="46"/>
        <v>1.5</v>
      </c>
      <c r="AJ186" s="1">
        <f t="shared" si="47"/>
        <v>0.5</v>
      </c>
      <c r="AK186" s="7">
        <v>2</v>
      </c>
      <c r="AL186" s="7">
        <v>0</v>
      </c>
      <c r="AM186" s="7">
        <v>2</v>
      </c>
      <c r="AN186" s="7"/>
      <c r="AO186" s="8">
        <v>2</v>
      </c>
      <c r="AP186" s="9"/>
      <c r="AQ186" s="10">
        <v>2</v>
      </c>
      <c r="AR186" s="1"/>
      <c r="AT186" s="15"/>
      <c r="AU186" s="12">
        <f t="shared" si="49"/>
        <v>2</v>
      </c>
      <c r="AV186" s="13"/>
      <c r="AW186" s="1"/>
      <c r="AX186" s="1"/>
      <c r="AY186" s="1"/>
      <c r="AZ186" s="15"/>
      <c r="BA186" s="14">
        <f t="shared" ref="BA186:BA249" si="64">AV186+AW186+AX186+AY186+AZ186</f>
        <v>0</v>
      </c>
      <c r="BB186" s="9"/>
      <c r="BC186" s="1"/>
      <c r="BD186" s="1"/>
      <c r="BE186" s="1"/>
      <c r="BF186" s="15"/>
      <c r="BG186" s="16">
        <f t="shared" ref="BG186:BG249" si="65">BB186+BC186+BD186+BE186+BF186</f>
        <v>0</v>
      </c>
      <c r="BH186" s="16">
        <f t="shared" ref="BH186:BH249" si="66">SUM(AU186,BA186,BG186)</f>
        <v>2</v>
      </c>
    </row>
    <row r="187" spans="1:60" ht="25.5" customHeight="1" x14ac:dyDescent="0.25">
      <c r="A187" s="1" t="s">
        <v>2455</v>
      </c>
      <c r="B187" s="1" t="s">
        <v>393</v>
      </c>
      <c r="C187" s="1" t="s">
        <v>1806</v>
      </c>
      <c r="D187" s="2">
        <v>0.1</v>
      </c>
      <c r="E187" s="1" t="s">
        <v>378</v>
      </c>
      <c r="F187" s="1" t="s">
        <v>29</v>
      </c>
      <c r="G187" s="1" t="s">
        <v>27</v>
      </c>
      <c r="H187" s="1" t="s">
        <v>27</v>
      </c>
      <c r="I187" s="1" t="s">
        <v>27</v>
      </c>
      <c r="J187" s="4" t="s">
        <v>2970</v>
      </c>
      <c r="K187" s="3">
        <v>0</v>
      </c>
      <c r="L187" s="3">
        <v>100</v>
      </c>
      <c r="M187" s="4" t="s">
        <v>2008</v>
      </c>
      <c r="N187" s="4" t="s">
        <v>394</v>
      </c>
      <c r="O187" s="3" t="s">
        <v>33</v>
      </c>
      <c r="P187" s="3" t="s">
        <v>38</v>
      </c>
      <c r="Q187" s="4" t="s">
        <v>205</v>
      </c>
      <c r="R187" s="4" t="s">
        <v>1836</v>
      </c>
      <c r="S187" s="19" t="s">
        <v>1835</v>
      </c>
      <c r="T187" s="6" t="s">
        <v>2163</v>
      </c>
      <c r="U187" s="4" t="s">
        <v>151</v>
      </c>
      <c r="V187" s="4" t="s">
        <v>1820</v>
      </c>
      <c r="W187" s="4" t="s">
        <v>1891</v>
      </c>
      <c r="X187" s="4" t="s">
        <v>36</v>
      </c>
      <c r="Y187" s="1" t="s">
        <v>27</v>
      </c>
      <c r="Z187" s="1" t="s">
        <v>27</v>
      </c>
      <c r="AA187" s="1" t="s">
        <v>27</v>
      </c>
      <c r="AB187" s="1"/>
      <c r="AC187" s="2" t="str">
        <f t="shared" si="43"/>
        <v>100</v>
      </c>
      <c r="AD187" s="2">
        <f t="shared" si="63"/>
        <v>0.1</v>
      </c>
      <c r="AE187" s="2">
        <f t="shared" si="45"/>
        <v>0.1</v>
      </c>
      <c r="AF187" s="2" t="str">
        <f t="shared" si="60"/>
        <v>5</v>
      </c>
      <c r="AG187" s="1" t="str">
        <f t="shared" ref="AG187:AG194" si="67">IF(AK187&lt;=10,"24",IF(AK187&gt;10,"30"))</f>
        <v>24</v>
      </c>
      <c r="AH187" s="1">
        <v>30</v>
      </c>
      <c r="AI187" s="1">
        <f t="shared" si="46"/>
        <v>0</v>
      </c>
      <c r="AJ187" s="1">
        <f t="shared" si="47"/>
        <v>3</v>
      </c>
      <c r="AK187" s="7">
        <f t="shared" ref="AK187:AK194" si="68">AE187*AH187</f>
        <v>3</v>
      </c>
      <c r="AL187" s="7">
        <v>0</v>
      </c>
      <c r="AM187" s="7">
        <f t="shared" ref="AM187:AM218" si="69">AK187-AL187</f>
        <v>3</v>
      </c>
      <c r="AN187" s="7"/>
      <c r="AO187" s="8">
        <v>3</v>
      </c>
      <c r="AP187" s="9"/>
      <c r="AQ187" s="10"/>
      <c r="AR187" s="45">
        <v>3</v>
      </c>
      <c r="AS187" s="1"/>
      <c r="AT187" s="15"/>
      <c r="AU187" s="12">
        <f t="shared" si="49"/>
        <v>3</v>
      </c>
      <c r="AV187" s="13"/>
      <c r="AW187" s="10"/>
      <c r="AX187" s="10"/>
      <c r="AY187" s="10"/>
      <c r="AZ187" s="11"/>
      <c r="BA187" s="14">
        <f t="shared" si="64"/>
        <v>0</v>
      </c>
      <c r="BB187" s="9"/>
      <c r="BC187" s="1"/>
      <c r="BD187" s="1"/>
      <c r="BE187" s="1"/>
      <c r="BF187" s="15"/>
      <c r="BG187" s="16">
        <f t="shared" si="65"/>
        <v>0</v>
      </c>
      <c r="BH187" s="16">
        <f t="shared" si="66"/>
        <v>3</v>
      </c>
    </row>
    <row r="188" spans="1:60" ht="25.5" customHeight="1" x14ac:dyDescent="0.25">
      <c r="A188" s="1" t="s">
        <v>417</v>
      </c>
      <c r="B188" s="1" t="s">
        <v>418</v>
      </c>
      <c r="C188" s="1" t="s">
        <v>1806</v>
      </c>
      <c r="D188" s="2">
        <v>0.16</v>
      </c>
      <c r="E188" s="1" t="s">
        <v>378</v>
      </c>
      <c r="F188" s="1" t="s">
        <v>29</v>
      </c>
      <c r="G188" s="1" t="s">
        <v>27</v>
      </c>
      <c r="H188" s="1" t="s">
        <v>27</v>
      </c>
      <c r="I188" s="1" t="s">
        <v>27</v>
      </c>
      <c r="J188" s="4" t="s">
        <v>804</v>
      </c>
      <c r="K188" s="4">
        <v>100</v>
      </c>
      <c r="L188" s="4">
        <v>0</v>
      </c>
      <c r="M188" s="4" t="s">
        <v>419</v>
      </c>
      <c r="N188" s="4" t="s">
        <v>420</v>
      </c>
      <c r="O188" s="3" t="s">
        <v>33</v>
      </c>
      <c r="P188" s="3" t="s">
        <v>38</v>
      </c>
      <c r="Q188" s="5" t="s">
        <v>119</v>
      </c>
      <c r="R188" s="4" t="s">
        <v>2571</v>
      </c>
      <c r="S188" s="4" t="s">
        <v>2160</v>
      </c>
      <c r="T188" s="6" t="s">
        <v>2163</v>
      </c>
      <c r="U188" s="4" t="s">
        <v>151</v>
      </c>
      <c r="V188" s="4" t="s">
        <v>1820</v>
      </c>
      <c r="W188" s="4" t="s">
        <v>1921</v>
      </c>
      <c r="X188" s="4" t="s">
        <v>36</v>
      </c>
      <c r="Y188" s="1" t="s">
        <v>27</v>
      </c>
      <c r="Z188" s="1" t="s">
        <v>27</v>
      </c>
      <c r="AA188" s="1" t="s">
        <v>27</v>
      </c>
      <c r="AB188" s="1"/>
      <c r="AC188" s="2" t="str">
        <f t="shared" si="43"/>
        <v>100</v>
      </c>
      <c r="AD188" s="2">
        <f t="shared" si="63"/>
        <v>0.16</v>
      </c>
      <c r="AE188" s="2">
        <f t="shared" si="45"/>
        <v>0.16</v>
      </c>
      <c r="AF188" s="2" t="str">
        <f t="shared" si="60"/>
        <v>5</v>
      </c>
      <c r="AG188" s="1" t="str">
        <f t="shared" si="67"/>
        <v>24</v>
      </c>
      <c r="AH188" s="1">
        <v>30</v>
      </c>
      <c r="AI188" s="1">
        <f t="shared" si="46"/>
        <v>4.8</v>
      </c>
      <c r="AJ188" s="1">
        <f t="shared" si="47"/>
        <v>0</v>
      </c>
      <c r="AK188" s="7">
        <f t="shared" si="68"/>
        <v>4.8</v>
      </c>
      <c r="AL188" s="7">
        <v>0</v>
      </c>
      <c r="AM188" s="7">
        <f t="shared" si="69"/>
        <v>4.8</v>
      </c>
      <c r="AN188" s="7"/>
      <c r="AO188" s="8">
        <v>5</v>
      </c>
      <c r="AP188" s="9"/>
      <c r="AQ188" s="1"/>
      <c r="AR188" s="45">
        <v>5</v>
      </c>
      <c r="AS188" s="1"/>
      <c r="AT188" s="15"/>
      <c r="AU188" s="12">
        <f t="shared" si="49"/>
        <v>5</v>
      </c>
      <c r="AV188" s="9"/>
      <c r="AW188" s="1"/>
      <c r="AX188" s="1"/>
      <c r="AY188" s="1"/>
      <c r="AZ188" s="15"/>
      <c r="BA188" s="14">
        <f t="shared" si="64"/>
        <v>0</v>
      </c>
      <c r="BB188" s="9"/>
      <c r="BC188" s="1"/>
      <c r="BD188" s="1"/>
      <c r="BE188" s="1"/>
      <c r="BF188" s="15"/>
      <c r="BG188" s="16">
        <f t="shared" si="65"/>
        <v>0</v>
      </c>
      <c r="BH188" s="16">
        <f t="shared" si="66"/>
        <v>5</v>
      </c>
    </row>
    <row r="189" spans="1:60" ht="25.5" customHeight="1" x14ac:dyDescent="0.25">
      <c r="A189" s="1" t="s">
        <v>2454</v>
      </c>
      <c r="B189" s="43" t="s">
        <v>395</v>
      </c>
      <c r="C189" s="1" t="s">
        <v>1806</v>
      </c>
      <c r="D189" s="2">
        <v>7.74</v>
      </c>
      <c r="E189" s="1" t="s">
        <v>378</v>
      </c>
      <c r="F189" s="1" t="s">
        <v>29</v>
      </c>
      <c r="G189" s="1" t="s">
        <v>27</v>
      </c>
      <c r="H189" s="1" t="s">
        <v>27</v>
      </c>
      <c r="I189" s="1" t="s">
        <v>27</v>
      </c>
      <c r="J189" s="4" t="s">
        <v>804</v>
      </c>
      <c r="K189" s="4">
        <v>95</v>
      </c>
      <c r="L189" s="4">
        <v>5</v>
      </c>
      <c r="M189" s="4" t="s">
        <v>30</v>
      </c>
      <c r="N189" s="4" t="s">
        <v>396</v>
      </c>
      <c r="O189" s="62" t="s">
        <v>33</v>
      </c>
      <c r="P189" s="3" t="s">
        <v>38</v>
      </c>
      <c r="Q189" s="4" t="s">
        <v>397</v>
      </c>
      <c r="R189" s="4" t="s">
        <v>1836</v>
      </c>
      <c r="S189" s="19" t="s">
        <v>1835</v>
      </c>
      <c r="T189" s="6" t="s">
        <v>2163</v>
      </c>
      <c r="U189" s="4" t="s">
        <v>151</v>
      </c>
      <c r="V189" s="4" t="s">
        <v>1820</v>
      </c>
      <c r="W189" s="3" t="s">
        <v>51</v>
      </c>
      <c r="X189" s="4" t="s">
        <v>36</v>
      </c>
      <c r="Y189" s="1" t="s">
        <v>27</v>
      </c>
      <c r="Z189" s="1" t="s">
        <v>27</v>
      </c>
      <c r="AA189" s="1" t="s">
        <v>27</v>
      </c>
      <c r="AB189" s="1"/>
      <c r="AC189" s="2" t="str">
        <f t="shared" si="43"/>
        <v>80</v>
      </c>
      <c r="AD189" s="2">
        <f t="shared" si="63"/>
        <v>7.74</v>
      </c>
      <c r="AE189" s="2">
        <f t="shared" si="45"/>
        <v>6.1920000000000002</v>
      </c>
      <c r="AF189" s="2" t="str">
        <f t="shared" si="60"/>
        <v>40</v>
      </c>
      <c r="AG189" s="1" t="str">
        <f t="shared" si="67"/>
        <v>30</v>
      </c>
      <c r="AH189" s="1">
        <v>30</v>
      </c>
      <c r="AI189" s="1">
        <f t="shared" si="46"/>
        <v>176.47200000000001</v>
      </c>
      <c r="AJ189" s="1">
        <f t="shared" si="47"/>
        <v>9.2880000000000003</v>
      </c>
      <c r="AK189" s="7">
        <f t="shared" si="68"/>
        <v>185.76</v>
      </c>
      <c r="AL189" s="7">
        <v>0</v>
      </c>
      <c r="AM189" s="7">
        <f t="shared" si="69"/>
        <v>185.76</v>
      </c>
      <c r="AN189" s="7"/>
      <c r="AO189" s="8">
        <v>186</v>
      </c>
      <c r="AP189" s="9"/>
      <c r="AQ189" s="18"/>
      <c r="AR189" s="1">
        <v>20</v>
      </c>
      <c r="AS189" s="1">
        <v>40</v>
      </c>
      <c r="AT189" s="15">
        <v>40</v>
      </c>
      <c r="AU189" s="12">
        <f t="shared" si="49"/>
        <v>100</v>
      </c>
      <c r="AV189" s="13">
        <v>40</v>
      </c>
      <c r="AW189" s="1">
        <v>40</v>
      </c>
      <c r="AX189" s="1">
        <v>6</v>
      </c>
      <c r="AY189" s="1"/>
      <c r="AZ189" s="15"/>
      <c r="BA189" s="14">
        <f t="shared" si="64"/>
        <v>86</v>
      </c>
      <c r="BB189" s="9"/>
      <c r="BC189" s="1"/>
      <c r="BD189" s="1"/>
      <c r="BE189" s="1"/>
      <c r="BF189" s="15"/>
      <c r="BG189" s="16">
        <f t="shared" si="65"/>
        <v>0</v>
      </c>
      <c r="BH189" s="16">
        <f t="shared" si="66"/>
        <v>186</v>
      </c>
    </row>
    <row r="190" spans="1:60" ht="25.5" customHeight="1" x14ac:dyDescent="0.25">
      <c r="A190" s="1" t="s">
        <v>398</v>
      </c>
      <c r="B190" s="1" t="s">
        <v>399</v>
      </c>
      <c r="C190" s="1" t="s">
        <v>1806</v>
      </c>
      <c r="D190" s="2">
        <v>1.74</v>
      </c>
      <c r="E190" s="1" t="s">
        <v>378</v>
      </c>
      <c r="F190" s="1" t="s">
        <v>29</v>
      </c>
      <c r="G190" s="1" t="s">
        <v>27</v>
      </c>
      <c r="H190" s="1" t="s">
        <v>27</v>
      </c>
      <c r="I190" s="1" t="s">
        <v>27</v>
      </c>
      <c r="J190" s="4" t="s">
        <v>804</v>
      </c>
      <c r="K190" s="3">
        <v>100</v>
      </c>
      <c r="L190" s="3">
        <v>0</v>
      </c>
      <c r="M190" s="4" t="s">
        <v>28</v>
      </c>
      <c r="N190" s="4" t="s">
        <v>400</v>
      </c>
      <c r="O190" s="62" t="s">
        <v>33</v>
      </c>
      <c r="P190" s="3" t="s">
        <v>38</v>
      </c>
      <c r="Q190" s="4" t="s">
        <v>401</v>
      </c>
      <c r="R190" s="4" t="s">
        <v>1836</v>
      </c>
      <c r="S190" s="19" t="s">
        <v>1835</v>
      </c>
      <c r="T190" s="6" t="s">
        <v>2163</v>
      </c>
      <c r="U190" s="4" t="s">
        <v>151</v>
      </c>
      <c r="V190" s="4" t="s">
        <v>1820</v>
      </c>
      <c r="W190" s="4" t="s">
        <v>44</v>
      </c>
      <c r="X190" s="4" t="s">
        <v>36</v>
      </c>
      <c r="Y190" s="1" t="s">
        <v>27</v>
      </c>
      <c r="Z190" s="1" t="s">
        <v>27</v>
      </c>
      <c r="AA190" s="1" t="s">
        <v>27</v>
      </c>
      <c r="AB190" s="1"/>
      <c r="AC190" s="2" t="str">
        <f t="shared" si="43"/>
        <v>85</v>
      </c>
      <c r="AD190" s="2">
        <f t="shared" si="63"/>
        <v>1.74</v>
      </c>
      <c r="AE190" s="2">
        <f t="shared" si="45"/>
        <v>1.4790000000000001</v>
      </c>
      <c r="AF190" s="2" t="str">
        <f t="shared" si="60"/>
        <v>20</v>
      </c>
      <c r="AG190" s="1" t="str">
        <f t="shared" si="67"/>
        <v>30</v>
      </c>
      <c r="AH190" s="1">
        <v>30</v>
      </c>
      <c r="AI190" s="1">
        <f t="shared" si="46"/>
        <v>44.37</v>
      </c>
      <c r="AJ190" s="1">
        <f t="shared" si="47"/>
        <v>0</v>
      </c>
      <c r="AK190" s="7">
        <f t="shared" si="68"/>
        <v>44.370000000000005</v>
      </c>
      <c r="AL190" s="7">
        <v>0</v>
      </c>
      <c r="AM190" s="7">
        <f t="shared" si="69"/>
        <v>44.370000000000005</v>
      </c>
      <c r="AN190" s="7"/>
      <c r="AO190" s="8">
        <v>44</v>
      </c>
      <c r="AP190" s="9"/>
      <c r="AQ190" s="1"/>
      <c r="AR190" s="1">
        <v>10</v>
      </c>
      <c r="AS190" s="10">
        <v>20</v>
      </c>
      <c r="AT190" s="15">
        <v>14</v>
      </c>
      <c r="AU190" s="12">
        <f t="shared" si="49"/>
        <v>44</v>
      </c>
      <c r="AV190" s="9"/>
      <c r="AW190" s="1"/>
      <c r="AX190" s="1"/>
      <c r="AY190" s="1"/>
      <c r="AZ190" s="15"/>
      <c r="BA190" s="14">
        <f t="shared" si="64"/>
        <v>0</v>
      </c>
      <c r="BB190" s="9"/>
      <c r="BC190" s="1"/>
      <c r="BD190" s="1"/>
      <c r="BE190" s="1"/>
      <c r="BF190" s="15"/>
      <c r="BG190" s="16">
        <f t="shared" si="65"/>
        <v>0</v>
      </c>
      <c r="BH190" s="16">
        <f t="shared" si="66"/>
        <v>44</v>
      </c>
    </row>
    <row r="191" spans="1:60" ht="25.5" customHeight="1" x14ac:dyDescent="0.25">
      <c r="A191" s="1" t="s">
        <v>443</v>
      </c>
      <c r="B191" s="1" t="s">
        <v>444</v>
      </c>
      <c r="C191" s="1" t="s">
        <v>1806</v>
      </c>
      <c r="D191" s="2">
        <v>1.1000000000000001</v>
      </c>
      <c r="E191" s="1" t="s">
        <v>445</v>
      </c>
      <c r="F191" s="1" t="s">
        <v>73</v>
      </c>
      <c r="G191" s="1" t="s">
        <v>27</v>
      </c>
      <c r="H191" s="1" t="s">
        <v>27</v>
      </c>
      <c r="I191" s="1" t="s">
        <v>27</v>
      </c>
      <c r="J191" s="4" t="s">
        <v>804</v>
      </c>
      <c r="K191" s="4">
        <v>100</v>
      </c>
      <c r="L191" s="4">
        <v>0</v>
      </c>
      <c r="M191" s="4" t="s">
        <v>2005</v>
      </c>
      <c r="N191" s="4" t="s">
        <v>446</v>
      </c>
      <c r="O191" s="3" t="s">
        <v>1825</v>
      </c>
      <c r="P191" s="3" t="s">
        <v>38</v>
      </c>
      <c r="Q191" s="4" t="s">
        <v>447</v>
      </c>
      <c r="R191" s="4" t="s">
        <v>1836</v>
      </c>
      <c r="S191" s="19" t="s">
        <v>1835</v>
      </c>
      <c r="T191" s="6" t="s">
        <v>2163</v>
      </c>
      <c r="U191" s="4" t="s">
        <v>151</v>
      </c>
      <c r="V191" s="4" t="s">
        <v>1820</v>
      </c>
      <c r="W191" s="4" t="s">
        <v>1889</v>
      </c>
      <c r="X191" s="4" t="s">
        <v>36</v>
      </c>
      <c r="Y191" s="1" t="s">
        <v>27</v>
      </c>
      <c r="Z191" s="1" t="s">
        <v>27</v>
      </c>
      <c r="AA191" s="1" t="s">
        <v>27</v>
      </c>
      <c r="AB191" s="1"/>
      <c r="AC191" s="2" t="str">
        <f t="shared" si="43"/>
        <v>85</v>
      </c>
      <c r="AD191" s="2">
        <f t="shared" si="63"/>
        <v>1.1000000000000001</v>
      </c>
      <c r="AE191" s="2">
        <f t="shared" si="45"/>
        <v>0.93500000000000016</v>
      </c>
      <c r="AF191" s="2" t="str">
        <f t="shared" si="60"/>
        <v>10</v>
      </c>
      <c r="AG191" s="1" t="str">
        <f t="shared" si="67"/>
        <v>30</v>
      </c>
      <c r="AH191" s="1">
        <v>20</v>
      </c>
      <c r="AI191" s="1">
        <f t="shared" si="46"/>
        <v>18.700000000000003</v>
      </c>
      <c r="AJ191" s="1">
        <f t="shared" si="47"/>
        <v>0</v>
      </c>
      <c r="AK191" s="7">
        <f t="shared" si="68"/>
        <v>18.700000000000003</v>
      </c>
      <c r="AL191" s="7">
        <v>0</v>
      </c>
      <c r="AM191" s="7">
        <f t="shared" si="69"/>
        <v>18.700000000000003</v>
      </c>
      <c r="AN191" s="7"/>
      <c r="AO191" s="8">
        <v>19</v>
      </c>
      <c r="AP191" s="9"/>
      <c r="AQ191" s="1"/>
      <c r="AR191" s="10">
        <v>5</v>
      </c>
      <c r="AS191" s="1">
        <v>10</v>
      </c>
      <c r="AT191" s="15">
        <v>4</v>
      </c>
      <c r="AU191" s="12">
        <f t="shared" si="49"/>
        <v>19</v>
      </c>
      <c r="AV191" s="9"/>
      <c r="AW191" s="1"/>
      <c r="AX191" s="1"/>
      <c r="AY191" s="1"/>
      <c r="AZ191" s="15"/>
      <c r="BA191" s="14">
        <f t="shared" si="64"/>
        <v>0</v>
      </c>
      <c r="BB191" s="9"/>
      <c r="BC191" s="1"/>
      <c r="BD191" s="1"/>
      <c r="BE191" s="1"/>
      <c r="BF191" s="15"/>
      <c r="BG191" s="16">
        <f t="shared" si="65"/>
        <v>0</v>
      </c>
      <c r="BH191" s="16">
        <f t="shared" si="66"/>
        <v>19</v>
      </c>
    </row>
    <row r="192" spans="1:60" ht="25.5" customHeight="1" x14ac:dyDescent="0.25">
      <c r="A192" s="1" t="s">
        <v>448</v>
      </c>
      <c r="B192" s="1" t="s">
        <v>449</v>
      </c>
      <c r="C192" s="1" t="s">
        <v>1806</v>
      </c>
      <c r="D192" s="2">
        <v>1.39</v>
      </c>
      <c r="E192" s="1" t="s">
        <v>445</v>
      </c>
      <c r="F192" s="1" t="s">
        <v>73</v>
      </c>
      <c r="G192" s="1" t="s">
        <v>27</v>
      </c>
      <c r="H192" s="1" t="s">
        <v>27</v>
      </c>
      <c r="I192" s="1" t="s">
        <v>27</v>
      </c>
      <c r="J192" s="4" t="s">
        <v>804</v>
      </c>
      <c r="K192" s="4">
        <v>100</v>
      </c>
      <c r="L192" s="4">
        <v>0</v>
      </c>
      <c r="M192" s="4" t="s">
        <v>2005</v>
      </c>
      <c r="N192" s="4" t="s">
        <v>450</v>
      </c>
      <c r="O192" s="3" t="s">
        <v>1825</v>
      </c>
      <c r="P192" s="3" t="s">
        <v>38</v>
      </c>
      <c r="Q192" s="4" t="s">
        <v>451</v>
      </c>
      <c r="R192" s="4" t="s">
        <v>1836</v>
      </c>
      <c r="S192" s="19" t="s">
        <v>1835</v>
      </c>
      <c r="T192" s="6" t="s">
        <v>2163</v>
      </c>
      <c r="U192" s="4" t="s">
        <v>151</v>
      </c>
      <c r="V192" s="4" t="s">
        <v>1820</v>
      </c>
      <c r="W192" s="4" t="s">
        <v>1889</v>
      </c>
      <c r="X192" s="4" t="s">
        <v>226</v>
      </c>
      <c r="Y192" s="1" t="s">
        <v>27</v>
      </c>
      <c r="Z192" s="1" t="s">
        <v>27</v>
      </c>
      <c r="AA192" s="1" t="s">
        <v>27</v>
      </c>
      <c r="AB192" s="1"/>
      <c r="AC192" s="2" t="str">
        <f t="shared" si="43"/>
        <v>85</v>
      </c>
      <c r="AD192" s="2">
        <f t="shared" si="63"/>
        <v>1.39</v>
      </c>
      <c r="AE192" s="2">
        <f t="shared" si="45"/>
        <v>1.1815</v>
      </c>
      <c r="AF192" s="2" t="str">
        <f t="shared" si="60"/>
        <v>10</v>
      </c>
      <c r="AG192" s="1" t="str">
        <f t="shared" si="67"/>
        <v>30</v>
      </c>
      <c r="AH192" s="1">
        <v>20</v>
      </c>
      <c r="AI192" s="1">
        <f t="shared" si="46"/>
        <v>23.63</v>
      </c>
      <c r="AJ192" s="1">
        <f t="shared" si="47"/>
        <v>0</v>
      </c>
      <c r="AK192" s="7">
        <f t="shared" si="68"/>
        <v>23.63</v>
      </c>
      <c r="AL192" s="7">
        <v>0</v>
      </c>
      <c r="AM192" s="7">
        <f t="shared" si="69"/>
        <v>23.63</v>
      </c>
      <c r="AN192" s="7"/>
      <c r="AO192" s="8">
        <v>24</v>
      </c>
      <c r="AP192" s="9"/>
      <c r="AQ192" s="1"/>
      <c r="AR192" s="10"/>
      <c r="AS192" s="1"/>
      <c r="AT192" s="15"/>
      <c r="AU192" s="12">
        <f t="shared" si="49"/>
        <v>0</v>
      </c>
      <c r="AV192" s="9">
        <v>10</v>
      </c>
      <c r="AW192" s="1">
        <v>10</v>
      </c>
      <c r="AX192" s="1">
        <v>4</v>
      </c>
      <c r="AY192" s="1"/>
      <c r="AZ192" s="15"/>
      <c r="BA192" s="14">
        <f t="shared" si="64"/>
        <v>24</v>
      </c>
      <c r="BB192" s="9"/>
      <c r="BC192" s="1"/>
      <c r="BD192" s="1"/>
      <c r="BE192" s="1"/>
      <c r="BF192" s="15"/>
      <c r="BG192" s="16">
        <f t="shared" si="65"/>
        <v>0</v>
      </c>
      <c r="BH192" s="16">
        <f t="shared" si="66"/>
        <v>24</v>
      </c>
    </row>
    <row r="193" spans="1:60" ht="25.5" customHeight="1" x14ac:dyDescent="0.25">
      <c r="A193" s="1" t="s">
        <v>2457</v>
      </c>
      <c r="B193" s="1" t="s">
        <v>453</v>
      </c>
      <c r="C193" s="1" t="s">
        <v>1806</v>
      </c>
      <c r="D193" s="2">
        <v>0.23</v>
      </c>
      <c r="E193" s="1" t="s">
        <v>445</v>
      </c>
      <c r="F193" s="1" t="s">
        <v>73</v>
      </c>
      <c r="G193" s="1" t="s">
        <v>27</v>
      </c>
      <c r="H193" s="1" t="s">
        <v>27</v>
      </c>
      <c r="I193" s="1" t="s">
        <v>27</v>
      </c>
      <c r="J193" s="4" t="s">
        <v>804</v>
      </c>
      <c r="K193" s="4">
        <v>100</v>
      </c>
      <c r="L193" s="4">
        <v>0</v>
      </c>
      <c r="M193" s="4" t="s">
        <v>2017</v>
      </c>
      <c r="N193" s="4" t="s">
        <v>2020</v>
      </c>
      <c r="O193" s="3" t="s">
        <v>33</v>
      </c>
      <c r="P193" s="3" t="s">
        <v>38</v>
      </c>
      <c r="Q193" s="5" t="s">
        <v>119</v>
      </c>
      <c r="R193" s="4" t="s">
        <v>1836</v>
      </c>
      <c r="S193" s="19" t="s">
        <v>1835</v>
      </c>
      <c r="T193" s="6" t="s">
        <v>2163</v>
      </c>
      <c r="U193" s="4" t="s">
        <v>151</v>
      </c>
      <c r="V193" s="4" t="s">
        <v>1820</v>
      </c>
      <c r="W193" s="4" t="s">
        <v>1882</v>
      </c>
      <c r="X193" s="4" t="s">
        <v>36</v>
      </c>
      <c r="Y193" s="1" t="s">
        <v>27</v>
      </c>
      <c r="Z193" s="1" t="s">
        <v>27</v>
      </c>
      <c r="AA193" s="1" t="s">
        <v>27</v>
      </c>
      <c r="AB193" s="1"/>
      <c r="AC193" s="2" t="str">
        <f t="shared" si="43"/>
        <v>100</v>
      </c>
      <c r="AD193" s="2">
        <f t="shared" si="63"/>
        <v>0.23</v>
      </c>
      <c r="AE193" s="2">
        <f t="shared" si="45"/>
        <v>0.23</v>
      </c>
      <c r="AF193" s="2" t="str">
        <f t="shared" si="60"/>
        <v>5</v>
      </c>
      <c r="AG193" s="1" t="str">
        <f t="shared" si="67"/>
        <v>24</v>
      </c>
      <c r="AH193" s="1">
        <v>20</v>
      </c>
      <c r="AI193" s="1">
        <f t="shared" si="46"/>
        <v>4.6000000000000005</v>
      </c>
      <c r="AJ193" s="1">
        <f t="shared" si="47"/>
        <v>0</v>
      </c>
      <c r="AK193" s="7">
        <f t="shared" si="68"/>
        <v>4.6000000000000005</v>
      </c>
      <c r="AL193" s="7">
        <v>0</v>
      </c>
      <c r="AM193" s="7">
        <f t="shared" si="69"/>
        <v>4.6000000000000005</v>
      </c>
      <c r="AN193" s="7"/>
      <c r="AO193" s="8">
        <v>5</v>
      </c>
      <c r="AP193" s="9"/>
      <c r="AQ193" s="1"/>
      <c r="AR193" s="45">
        <v>5</v>
      </c>
      <c r="AS193" s="1"/>
      <c r="AT193" s="15"/>
      <c r="AU193" s="12">
        <f t="shared" si="49"/>
        <v>5</v>
      </c>
      <c r="AV193" s="9"/>
      <c r="AW193" s="1"/>
      <c r="AX193" s="1"/>
      <c r="AY193" s="1"/>
      <c r="AZ193" s="15"/>
      <c r="BA193" s="14">
        <f t="shared" si="64"/>
        <v>0</v>
      </c>
      <c r="BB193" s="9"/>
      <c r="BC193" s="1"/>
      <c r="BD193" s="1"/>
      <c r="BE193" s="1"/>
      <c r="BF193" s="15"/>
      <c r="BG193" s="16">
        <f t="shared" si="65"/>
        <v>0</v>
      </c>
      <c r="BH193" s="16">
        <f t="shared" si="66"/>
        <v>5</v>
      </c>
    </row>
    <row r="194" spans="1:60" ht="25.5" customHeight="1" x14ac:dyDescent="0.25">
      <c r="A194" s="1" t="s">
        <v>476</v>
      </c>
      <c r="B194" s="1" t="s">
        <v>477</v>
      </c>
      <c r="C194" s="1" t="s">
        <v>1806</v>
      </c>
      <c r="D194" s="2">
        <v>3.03</v>
      </c>
      <c r="E194" s="1" t="s">
        <v>454</v>
      </c>
      <c r="F194" s="1" t="s">
        <v>73</v>
      </c>
      <c r="G194" s="1" t="s">
        <v>27</v>
      </c>
      <c r="H194" s="1" t="s">
        <v>27</v>
      </c>
      <c r="I194" s="1" t="s">
        <v>27</v>
      </c>
      <c r="J194" s="4" t="s">
        <v>804</v>
      </c>
      <c r="K194" s="4">
        <v>100</v>
      </c>
      <c r="L194" s="4">
        <v>0</v>
      </c>
      <c r="M194" s="4" t="s">
        <v>30</v>
      </c>
      <c r="N194" s="4" t="s">
        <v>478</v>
      </c>
      <c r="O194" s="3" t="s">
        <v>33</v>
      </c>
      <c r="P194" s="3" t="s">
        <v>38</v>
      </c>
      <c r="Q194" s="4" t="s">
        <v>479</v>
      </c>
      <c r="R194" s="4" t="s">
        <v>1836</v>
      </c>
      <c r="S194" s="19" t="s">
        <v>1835</v>
      </c>
      <c r="T194" s="6" t="s">
        <v>2163</v>
      </c>
      <c r="U194" s="4" t="s">
        <v>151</v>
      </c>
      <c r="V194" s="4" t="s">
        <v>1854</v>
      </c>
      <c r="W194" s="4" t="s">
        <v>1889</v>
      </c>
      <c r="X194" s="4" t="s">
        <v>36</v>
      </c>
      <c r="Y194" s="1" t="s">
        <v>27</v>
      </c>
      <c r="Z194" s="1" t="s">
        <v>27</v>
      </c>
      <c r="AA194" s="1" t="s">
        <v>27</v>
      </c>
      <c r="AB194" s="1"/>
      <c r="AC194" s="2" t="str">
        <f t="shared" ref="AC194:AC257" si="70">IF(AD194&lt;=1,"100",IF(AD194&lt;=5,"85",IF(AD194&lt;=10,"80",IF(AD194&gt;10,"65"))))</f>
        <v>85</v>
      </c>
      <c r="AD194" s="2">
        <f t="shared" si="63"/>
        <v>3.03</v>
      </c>
      <c r="AE194" s="2">
        <f t="shared" ref="AE194:AE257" si="71">(AD194*AC194)/100</f>
        <v>2.5754999999999999</v>
      </c>
      <c r="AF194" s="2" t="str">
        <f t="shared" si="60"/>
        <v>30</v>
      </c>
      <c r="AG194" s="1" t="str">
        <f t="shared" si="67"/>
        <v>30</v>
      </c>
      <c r="AH194" s="1">
        <v>20</v>
      </c>
      <c r="AI194" s="1">
        <f t="shared" ref="AI194:AI257" si="72">(AK194*K194)/100</f>
        <v>51.51</v>
      </c>
      <c r="AJ194" s="1">
        <f t="shared" ref="AJ194:AJ257" si="73">(AK194*L194)/100</f>
        <v>0</v>
      </c>
      <c r="AK194" s="7">
        <f t="shared" si="68"/>
        <v>51.51</v>
      </c>
      <c r="AL194" s="7">
        <v>0</v>
      </c>
      <c r="AM194" s="7">
        <f t="shared" si="69"/>
        <v>51.51</v>
      </c>
      <c r="AN194" s="7"/>
      <c r="AO194" s="8">
        <v>52</v>
      </c>
      <c r="AP194" s="9"/>
      <c r="AQ194" s="1"/>
      <c r="AR194" s="4">
        <v>15</v>
      </c>
      <c r="AS194" s="4">
        <v>30</v>
      </c>
      <c r="AT194" s="15">
        <v>7</v>
      </c>
      <c r="AU194" s="12">
        <f t="shared" ref="AU194:AU257" si="74">AP194+AQ194+AR194+AS194+AT194-AL194</f>
        <v>52</v>
      </c>
      <c r="AV194" s="9"/>
      <c r="AW194" s="1"/>
      <c r="AX194" s="1"/>
      <c r="AY194" s="1"/>
      <c r="AZ194" s="15"/>
      <c r="BA194" s="14">
        <f t="shared" si="64"/>
        <v>0</v>
      </c>
      <c r="BB194" s="9"/>
      <c r="BC194" s="1"/>
      <c r="BD194" s="1"/>
      <c r="BE194" s="1"/>
      <c r="BF194" s="15"/>
      <c r="BG194" s="16">
        <f t="shared" si="65"/>
        <v>0</v>
      </c>
      <c r="BH194" s="16">
        <f t="shared" si="66"/>
        <v>52</v>
      </c>
    </row>
    <row r="195" spans="1:60" ht="25.5" customHeight="1" x14ac:dyDescent="0.25">
      <c r="A195" s="4" t="s">
        <v>2215</v>
      </c>
      <c r="B195" s="4" t="s">
        <v>2214</v>
      </c>
      <c r="C195" s="5" t="s">
        <v>1816</v>
      </c>
      <c r="D195" s="4">
        <v>0.03</v>
      </c>
      <c r="E195" s="4" t="s">
        <v>454</v>
      </c>
      <c r="F195" s="4" t="s">
        <v>73</v>
      </c>
      <c r="G195" s="4" t="s">
        <v>2213</v>
      </c>
      <c r="H195" s="1" t="s">
        <v>1823</v>
      </c>
      <c r="I195" s="1" t="s">
        <v>27</v>
      </c>
      <c r="J195" s="18" t="s">
        <v>804</v>
      </c>
      <c r="K195" s="4">
        <v>75</v>
      </c>
      <c r="L195" s="4">
        <v>25</v>
      </c>
      <c r="M195" s="4" t="s">
        <v>792</v>
      </c>
      <c r="N195" s="4" t="s">
        <v>28</v>
      </c>
      <c r="O195" s="3" t="s">
        <v>33</v>
      </c>
      <c r="P195" s="4" t="s">
        <v>38</v>
      </c>
      <c r="Q195" s="18" t="s">
        <v>42</v>
      </c>
      <c r="R195" s="5"/>
      <c r="S195" s="5"/>
      <c r="T195" s="5"/>
      <c r="U195" s="5"/>
      <c r="V195" s="5"/>
      <c r="W195" s="5"/>
      <c r="X195" s="5" t="s">
        <v>36</v>
      </c>
      <c r="Y195" s="24">
        <v>42814</v>
      </c>
      <c r="Z195" s="4" t="s">
        <v>32</v>
      </c>
      <c r="AA195" s="41">
        <v>44287</v>
      </c>
      <c r="AB195" s="41" t="s">
        <v>38</v>
      </c>
      <c r="AC195" s="2" t="str">
        <f t="shared" si="70"/>
        <v>100</v>
      </c>
      <c r="AD195" s="2">
        <f t="shared" si="63"/>
        <v>0.03</v>
      </c>
      <c r="AE195" s="2">
        <f t="shared" si="71"/>
        <v>0.03</v>
      </c>
      <c r="AF195" s="1" t="str">
        <f t="shared" si="60"/>
        <v>5</v>
      </c>
      <c r="AG195" s="1">
        <v>12</v>
      </c>
      <c r="AH195" s="36" t="s">
        <v>27</v>
      </c>
      <c r="AI195" s="1">
        <f t="shared" si="72"/>
        <v>0.75</v>
      </c>
      <c r="AJ195" s="1">
        <f t="shared" si="73"/>
        <v>0.25</v>
      </c>
      <c r="AK195" s="25">
        <v>1</v>
      </c>
      <c r="AL195" s="1">
        <v>0</v>
      </c>
      <c r="AM195" s="1">
        <f t="shared" si="69"/>
        <v>1</v>
      </c>
      <c r="AN195" s="1"/>
      <c r="AO195" s="26">
        <v>1</v>
      </c>
      <c r="AP195" s="17"/>
      <c r="AQ195" s="28">
        <v>1</v>
      </c>
      <c r="AR195" s="25"/>
      <c r="AT195" s="20"/>
      <c r="AU195" s="12">
        <f t="shared" si="74"/>
        <v>1</v>
      </c>
      <c r="AV195" s="30"/>
      <c r="AW195" s="28"/>
      <c r="AX195" s="1"/>
      <c r="AY195" s="1"/>
      <c r="AZ195" s="15"/>
      <c r="BA195" s="14">
        <f t="shared" si="64"/>
        <v>0</v>
      </c>
      <c r="BB195" s="9"/>
      <c r="BC195" s="1"/>
      <c r="BD195" s="1"/>
      <c r="BE195" s="1"/>
      <c r="BF195" s="15"/>
      <c r="BG195" s="16">
        <f t="shared" si="65"/>
        <v>0</v>
      </c>
      <c r="BH195" s="16">
        <f t="shared" si="66"/>
        <v>1</v>
      </c>
    </row>
    <row r="196" spans="1:60" ht="25.5" customHeight="1" x14ac:dyDescent="0.25">
      <c r="A196" s="4" t="s">
        <v>978</v>
      </c>
      <c r="B196" s="21" t="s">
        <v>979</v>
      </c>
      <c r="C196" s="5" t="s">
        <v>1816</v>
      </c>
      <c r="D196" s="53">
        <v>0.1</v>
      </c>
      <c r="E196" s="21" t="s">
        <v>454</v>
      </c>
      <c r="F196" s="18" t="s">
        <v>73</v>
      </c>
      <c r="G196" s="18" t="s">
        <v>980</v>
      </c>
      <c r="H196" s="1" t="s">
        <v>1823</v>
      </c>
      <c r="I196" s="1" t="s">
        <v>27</v>
      </c>
      <c r="J196" s="4" t="s">
        <v>95</v>
      </c>
      <c r="K196" s="22">
        <v>50</v>
      </c>
      <c r="L196" s="18">
        <v>50</v>
      </c>
      <c r="M196" s="4" t="s">
        <v>981</v>
      </c>
      <c r="N196" s="23" t="s">
        <v>793</v>
      </c>
      <c r="O196" s="3" t="s">
        <v>33</v>
      </c>
      <c r="P196" s="4" t="s">
        <v>38</v>
      </c>
      <c r="Q196" s="10" t="s">
        <v>42</v>
      </c>
      <c r="R196" s="5"/>
      <c r="S196" s="5"/>
      <c r="T196" s="5"/>
      <c r="U196" s="5"/>
      <c r="V196" s="5"/>
      <c r="W196" s="5"/>
      <c r="X196" s="5" t="s">
        <v>36</v>
      </c>
      <c r="Y196" s="24">
        <v>42845</v>
      </c>
      <c r="Z196" s="21" t="s">
        <v>38</v>
      </c>
      <c r="AA196" s="54" t="s">
        <v>27</v>
      </c>
      <c r="AB196" s="54"/>
      <c r="AC196" s="2" t="str">
        <f t="shared" si="70"/>
        <v>100</v>
      </c>
      <c r="AD196" s="2">
        <f t="shared" si="63"/>
        <v>0.1</v>
      </c>
      <c r="AE196" s="2">
        <f t="shared" si="71"/>
        <v>0.1</v>
      </c>
      <c r="AF196" s="1" t="str">
        <f t="shared" si="60"/>
        <v>5</v>
      </c>
      <c r="AG196" s="1" t="s">
        <v>829</v>
      </c>
      <c r="AH196" s="1" t="s">
        <v>27</v>
      </c>
      <c r="AI196" s="1">
        <f t="shared" si="72"/>
        <v>0.5</v>
      </c>
      <c r="AJ196" s="1">
        <f t="shared" si="73"/>
        <v>0.5</v>
      </c>
      <c r="AK196" s="25">
        <v>1</v>
      </c>
      <c r="AL196" s="1">
        <v>0</v>
      </c>
      <c r="AM196" s="1">
        <f t="shared" si="69"/>
        <v>1</v>
      </c>
      <c r="AN196" s="1"/>
      <c r="AO196" s="47">
        <v>1</v>
      </c>
      <c r="AP196" s="27">
        <v>1</v>
      </c>
      <c r="AQ196" s="25"/>
      <c r="AR196" s="10"/>
      <c r="AS196" s="25"/>
      <c r="AT196" s="11"/>
      <c r="AU196" s="12">
        <f t="shared" si="74"/>
        <v>1</v>
      </c>
      <c r="AV196" s="30"/>
      <c r="AW196" s="28"/>
      <c r="AX196" s="28"/>
      <c r="AY196" s="28"/>
      <c r="AZ196" s="39"/>
      <c r="BA196" s="14">
        <f t="shared" si="64"/>
        <v>0</v>
      </c>
      <c r="BB196" s="30"/>
      <c r="BC196" s="1"/>
      <c r="BD196" s="1"/>
      <c r="BE196" s="1"/>
      <c r="BF196" s="15"/>
      <c r="BG196" s="16">
        <f t="shared" si="65"/>
        <v>0</v>
      </c>
      <c r="BH196" s="16">
        <f t="shared" si="66"/>
        <v>1</v>
      </c>
    </row>
    <row r="197" spans="1:60" ht="25.5" customHeight="1" x14ac:dyDescent="0.25">
      <c r="A197" s="4" t="s">
        <v>2642</v>
      </c>
      <c r="B197" s="4" t="s">
        <v>2638</v>
      </c>
      <c r="C197" s="5" t="s">
        <v>1816</v>
      </c>
      <c r="D197" s="4">
        <v>0.15</v>
      </c>
      <c r="E197" s="4" t="s">
        <v>454</v>
      </c>
      <c r="F197" s="4" t="s">
        <v>73</v>
      </c>
      <c r="G197" s="5" t="s">
        <v>2628</v>
      </c>
      <c r="H197" s="4" t="s">
        <v>1824</v>
      </c>
      <c r="I197" s="4" t="s">
        <v>27</v>
      </c>
      <c r="J197" s="5" t="s">
        <v>804</v>
      </c>
      <c r="K197" s="5" t="s">
        <v>2169</v>
      </c>
      <c r="L197" s="5" t="s">
        <v>2170</v>
      </c>
      <c r="M197" s="4" t="s">
        <v>2648</v>
      </c>
      <c r="N197" s="4" t="s">
        <v>2806</v>
      </c>
      <c r="O197" s="62" t="s">
        <v>33</v>
      </c>
      <c r="P197" s="4" t="s">
        <v>38</v>
      </c>
      <c r="Q197" s="1" t="s">
        <v>2650</v>
      </c>
      <c r="X197" s="4" t="s">
        <v>2613</v>
      </c>
      <c r="Y197" s="51">
        <v>42998</v>
      </c>
      <c r="Z197" s="5" t="s">
        <v>32</v>
      </c>
      <c r="AA197" s="51">
        <v>44287</v>
      </c>
      <c r="AB197" s="4" t="s">
        <v>38</v>
      </c>
      <c r="AC197" s="2" t="str">
        <f t="shared" si="70"/>
        <v>100</v>
      </c>
      <c r="AD197" s="2">
        <f t="shared" si="63"/>
        <v>0.15</v>
      </c>
      <c r="AE197" s="2">
        <f t="shared" si="71"/>
        <v>0.15</v>
      </c>
      <c r="AF197" s="2" t="str">
        <f t="shared" si="60"/>
        <v>5</v>
      </c>
      <c r="AG197" s="1">
        <v>18</v>
      </c>
      <c r="AH197" s="36" t="s">
        <v>27</v>
      </c>
      <c r="AI197" s="1">
        <f t="shared" si="72"/>
        <v>2</v>
      </c>
      <c r="AJ197" s="1">
        <f t="shared" si="73"/>
        <v>0</v>
      </c>
      <c r="AK197" s="4">
        <v>2</v>
      </c>
      <c r="AL197" s="4">
        <v>0</v>
      </c>
      <c r="AM197" s="1">
        <f t="shared" si="69"/>
        <v>2</v>
      </c>
      <c r="AO197" s="26">
        <v>2</v>
      </c>
      <c r="AP197" s="17"/>
      <c r="AQ197" s="4">
        <v>2</v>
      </c>
      <c r="AT197" s="20"/>
      <c r="AU197" s="12">
        <f t="shared" si="74"/>
        <v>2</v>
      </c>
      <c r="AV197" s="17"/>
      <c r="AZ197" s="20"/>
      <c r="BA197" s="14">
        <f t="shared" si="64"/>
        <v>0</v>
      </c>
      <c r="BB197" s="17"/>
      <c r="BF197" s="20"/>
      <c r="BG197" s="16">
        <f t="shared" si="65"/>
        <v>0</v>
      </c>
      <c r="BH197" s="16">
        <f t="shared" si="66"/>
        <v>2</v>
      </c>
    </row>
    <row r="198" spans="1:60" ht="25.5" customHeight="1" x14ac:dyDescent="0.25">
      <c r="A198" s="4" t="s">
        <v>2892</v>
      </c>
      <c r="B198" s="122" t="s">
        <v>2689</v>
      </c>
      <c r="C198" s="1" t="s">
        <v>1806</v>
      </c>
      <c r="D198" s="5">
        <v>1.03</v>
      </c>
      <c r="E198" s="4" t="s">
        <v>454</v>
      </c>
      <c r="F198" s="5" t="s">
        <v>73</v>
      </c>
      <c r="G198" s="1" t="s">
        <v>27</v>
      </c>
      <c r="H198" s="1" t="s">
        <v>27</v>
      </c>
      <c r="I198" s="1" t="s">
        <v>27</v>
      </c>
      <c r="J198" s="4" t="s">
        <v>804</v>
      </c>
      <c r="K198" s="4">
        <v>100</v>
      </c>
      <c r="L198" s="4">
        <v>0</v>
      </c>
      <c r="M198" s="23" t="s">
        <v>898</v>
      </c>
      <c r="N198" s="4" t="s">
        <v>2766</v>
      </c>
      <c r="O198" s="73" t="s">
        <v>33</v>
      </c>
      <c r="P198" s="4" t="s">
        <v>38</v>
      </c>
      <c r="Q198" s="4" t="s">
        <v>2840</v>
      </c>
      <c r="R198" s="4" t="s">
        <v>117</v>
      </c>
      <c r="S198" s="4" t="s">
        <v>1833</v>
      </c>
      <c r="T198" s="6" t="s">
        <v>2163</v>
      </c>
      <c r="U198" s="4" t="s">
        <v>129</v>
      </c>
      <c r="V198" s="4" t="s">
        <v>1820</v>
      </c>
      <c r="W198" s="4" t="s">
        <v>44</v>
      </c>
      <c r="X198" s="4" t="s">
        <v>36</v>
      </c>
      <c r="Y198" s="1" t="s">
        <v>27</v>
      </c>
      <c r="Z198" s="1" t="s">
        <v>27</v>
      </c>
      <c r="AA198" s="1" t="s">
        <v>27</v>
      </c>
      <c r="AC198" s="2" t="str">
        <f t="shared" si="70"/>
        <v>85</v>
      </c>
      <c r="AD198" s="2">
        <f t="shared" si="63"/>
        <v>1.03</v>
      </c>
      <c r="AE198" s="2">
        <f t="shared" si="71"/>
        <v>0.87549999999999994</v>
      </c>
      <c r="AF198" s="2" t="str">
        <f t="shared" si="60"/>
        <v>10</v>
      </c>
      <c r="AG198" s="1" t="str">
        <f t="shared" ref="AG198:AG219" si="75">IF(AK198&lt;=10,"24",IF(AK198&gt;10,"30"))</f>
        <v>30</v>
      </c>
      <c r="AH198" s="4">
        <v>20</v>
      </c>
      <c r="AI198" s="1">
        <f t="shared" si="72"/>
        <v>17.509999999999998</v>
      </c>
      <c r="AJ198" s="1">
        <f t="shared" si="73"/>
        <v>0</v>
      </c>
      <c r="AK198" s="7">
        <f t="shared" ref="AK198:AK219" si="76">AE198*AH198</f>
        <v>17.509999999999998</v>
      </c>
      <c r="AL198" s="1">
        <v>0</v>
      </c>
      <c r="AM198" s="1">
        <f t="shared" si="69"/>
        <v>17.509999999999998</v>
      </c>
      <c r="AO198" s="8">
        <v>18</v>
      </c>
      <c r="AP198" s="17"/>
      <c r="AR198" s="4">
        <v>5</v>
      </c>
      <c r="AS198" s="4">
        <v>10</v>
      </c>
      <c r="AT198" s="20">
        <v>3</v>
      </c>
      <c r="AU198" s="12">
        <f t="shared" si="74"/>
        <v>18</v>
      </c>
      <c r="AV198" s="17"/>
      <c r="AZ198" s="20"/>
      <c r="BA198" s="14">
        <f t="shared" si="64"/>
        <v>0</v>
      </c>
      <c r="BB198" s="17"/>
      <c r="BF198" s="20"/>
      <c r="BG198" s="16">
        <f t="shared" si="65"/>
        <v>0</v>
      </c>
      <c r="BH198" s="16">
        <f t="shared" si="66"/>
        <v>18</v>
      </c>
    </row>
    <row r="199" spans="1:60" ht="25.5" customHeight="1" x14ac:dyDescent="0.25">
      <c r="A199" s="4" t="s">
        <v>2893</v>
      </c>
      <c r="B199" s="122" t="s">
        <v>2690</v>
      </c>
      <c r="C199" s="1" t="s">
        <v>1806</v>
      </c>
      <c r="D199" s="5">
        <v>0.24</v>
      </c>
      <c r="E199" s="4" t="s">
        <v>454</v>
      </c>
      <c r="F199" s="5" t="s">
        <v>73</v>
      </c>
      <c r="G199" s="1" t="s">
        <v>27</v>
      </c>
      <c r="H199" s="1" t="s">
        <v>27</v>
      </c>
      <c r="I199" s="1" t="s">
        <v>27</v>
      </c>
      <c r="J199" s="4" t="s">
        <v>95</v>
      </c>
      <c r="K199" s="4">
        <v>50</v>
      </c>
      <c r="L199" s="4">
        <v>50</v>
      </c>
      <c r="M199" s="4" t="s">
        <v>2742</v>
      </c>
      <c r="N199" s="4" t="s">
        <v>2767</v>
      </c>
      <c r="O199" s="73" t="s">
        <v>33</v>
      </c>
      <c r="P199" s="4" t="s">
        <v>38</v>
      </c>
      <c r="Q199" s="4" t="s">
        <v>42</v>
      </c>
      <c r="R199" s="4" t="s">
        <v>117</v>
      </c>
      <c r="S199" s="4" t="s">
        <v>1833</v>
      </c>
      <c r="T199" s="6" t="s">
        <v>2163</v>
      </c>
      <c r="U199" s="4" t="s">
        <v>129</v>
      </c>
      <c r="V199" s="4" t="s">
        <v>1820</v>
      </c>
      <c r="W199" s="4" t="s">
        <v>44</v>
      </c>
      <c r="X199" s="4" t="s">
        <v>36</v>
      </c>
      <c r="Y199" s="1" t="s">
        <v>27</v>
      </c>
      <c r="Z199" s="1" t="s">
        <v>27</v>
      </c>
      <c r="AA199" s="1" t="s">
        <v>27</v>
      </c>
      <c r="AC199" s="2" t="str">
        <f t="shared" si="70"/>
        <v>100</v>
      </c>
      <c r="AD199" s="2">
        <f t="shared" si="63"/>
        <v>0.24</v>
      </c>
      <c r="AE199" s="2">
        <f t="shared" si="71"/>
        <v>0.24</v>
      </c>
      <c r="AF199" s="2" t="str">
        <f t="shared" si="60"/>
        <v>5</v>
      </c>
      <c r="AG199" s="1" t="str">
        <f t="shared" si="75"/>
        <v>24</v>
      </c>
      <c r="AH199" s="4">
        <v>20</v>
      </c>
      <c r="AI199" s="1">
        <f t="shared" si="72"/>
        <v>2.4</v>
      </c>
      <c r="AJ199" s="1">
        <f t="shared" si="73"/>
        <v>2.4</v>
      </c>
      <c r="AK199" s="7">
        <f t="shared" si="76"/>
        <v>4.8</v>
      </c>
      <c r="AL199" s="1">
        <v>0</v>
      </c>
      <c r="AM199" s="1">
        <f t="shared" si="69"/>
        <v>4.8</v>
      </c>
      <c r="AO199" s="8">
        <v>5</v>
      </c>
      <c r="AP199" s="17"/>
      <c r="AR199" s="4">
        <v>5</v>
      </c>
      <c r="AT199" s="20"/>
      <c r="AU199" s="12">
        <f t="shared" si="74"/>
        <v>5</v>
      </c>
      <c r="AV199" s="17"/>
      <c r="AZ199" s="20"/>
      <c r="BA199" s="14">
        <f t="shared" si="64"/>
        <v>0</v>
      </c>
      <c r="BB199" s="17"/>
      <c r="BF199" s="20"/>
      <c r="BG199" s="16">
        <f t="shared" si="65"/>
        <v>0</v>
      </c>
      <c r="BH199" s="16">
        <f t="shared" si="66"/>
        <v>5</v>
      </c>
    </row>
    <row r="200" spans="1:60" ht="25.5" customHeight="1" x14ac:dyDescent="0.25">
      <c r="A200" s="4" t="s">
        <v>2894</v>
      </c>
      <c r="B200" s="122" t="s">
        <v>2691</v>
      </c>
      <c r="C200" s="1" t="s">
        <v>1806</v>
      </c>
      <c r="D200" s="5">
        <v>2.54</v>
      </c>
      <c r="E200" s="4" t="s">
        <v>454</v>
      </c>
      <c r="F200" s="5" t="s">
        <v>73</v>
      </c>
      <c r="G200" s="1" t="s">
        <v>27</v>
      </c>
      <c r="H200" s="1" t="s">
        <v>27</v>
      </c>
      <c r="I200" s="1" t="s">
        <v>27</v>
      </c>
      <c r="J200" s="4" t="s">
        <v>804</v>
      </c>
      <c r="K200" s="4">
        <v>100</v>
      </c>
      <c r="L200" s="4">
        <v>0</v>
      </c>
      <c r="M200" s="23" t="s">
        <v>898</v>
      </c>
      <c r="N200" s="4" t="s">
        <v>2768</v>
      </c>
      <c r="O200" s="4" t="s">
        <v>33</v>
      </c>
      <c r="P200" s="4" t="s">
        <v>38</v>
      </c>
      <c r="Q200" s="4" t="s">
        <v>42</v>
      </c>
      <c r="R200" s="4" t="s">
        <v>117</v>
      </c>
      <c r="S200" s="4" t="s">
        <v>1833</v>
      </c>
      <c r="T200" s="6" t="s">
        <v>2163</v>
      </c>
      <c r="U200" s="4" t="s">
        <v>129</v>
      </c>
      <c r="V200" s="4" t="s">
        <v>1820</v>
      </c>
      <c r="W200" s="4" t="s">
        <v>44</v>
      </c>
      <c r="X200" s="4" t="s">
        <v>36</v>
      </c>
      <c r="Y200" s="1" t="s">
        <v>27</v>
      </c>
      <c r="Z200" s="1" t="s">
        <v>27</v>
      </c>
      <c r="AA200" s="1" t="s">
        <v>27</v>
      </c>
      <c r="AC200" s="2" t="str">
        <f t="shared" si="70"/>
        <v>85</v>
      </c>
      <c r="AD200" s="2">
        <f t="shared" si="63"/>
        <v>2.54</v>
      </c>
      <c r="AE200" s="2">
        <f t="shared" si="71"/>
        <v>2.1590000000000003</v>
      </c>
      <c r="AF200" s="2" t="str">
        <f t="shared" si="60"/>
        <v>20</v>
      </c>
      <c r="AG200" s="1" t="str">
        <f t="shared" si="75"/>
        <v>30</v>
      </c>
      <c r="AH200" s="4">
        <v>20</v>
      </c>
      <c r="AI200" s="1">
        <f t="shared" si="72"/>
        <v>43.180000000000007</v>
      </c>
      <c r="AJ200" s="1">
        <f t="shared" si="73"/>
        <v>0</v>
      </c>
      <c r="AK200" s="7">
        <f t="shared" si="76"/>
        <v>43.180000000000007</v>
      </c>
      <c r="AL200" s="1">
        <v>0</v>
      </c>
      <c r="AM200" s="1">
        <f t="shared" si="69"/>
        <v>43.180000000000007</v>
      </c>
      <c r="AO200" s="8">
        <v>43</v>
      </c>
      <c r="AP200" s="17"/>
      <c r="AR200" s="4">
        <v>10</v>
      </c>
      <c r="AS200" s="4">
        <v>20</v>
      </c>
      <c r="AT200" s="20">
        <v>13</v>
      </c>
      <c r="AU200" s="12">
        <f t="shared" si="74"/>
        <v>43</v>
      </c>
      <c r="AV200" s="17"/>
      <c r="AZ200" s="20"/>
      <c r="BA200" s="14">
        <f t="shared" si="64"/>
        <v>0</v>
      </c>
      <c r="BB200" s="17"/>
      <c r="BF200" s="20"/>
      <c r="BG200" s="16">
        <f t="shared" si="65"/>
        <v>0</v>
      </c>
      <c r="BH200" s="16">
        <f t="shared" si="66"/>
        <v>43</v>
      </c>
    </row>
    <row r="201" spans="1:60" ht="25.5" customHeight="1" x14ac:dyDescent="0.25">
      <c r="A201" s="4" t="s">
        <v>2895</v>
      </c>
      <c r="B201" s="122" t="s">
        <v>2692</v>
      </c>
      <c r="C201" s="1" t="s">
        <v>1806</v>
      </c>
      <c r="D201" s="5">
        <v>0.27</v>
      </c>
      <c r="E201" s="4" t="s">
        <v>454</v>
      </c>
      <c r="F201" s="5" t="s">
        <v>37</v>
      </c>
      <c r="G201" s="1" t="s">
        <v>27</v>
      </c>
      <c r="H201" s="1" t="s">
        <v>27</v>
      </c>
      <c r="I201" s="1" t="s">
        <v>27</v>
      </c>
      <c r="J201" s="4" t="s">
        <v>804</v>
      </c>
      <c r="K201" s="4">
        <v>100</v>
      </c>
      <c r="L201" s="4">
        <v>0</v>
      </c>
      <c r="M201" s="23" t="s">
        <v>898</v>
      </c>
      <c r="N201" s="4" t="s">
        <v>2820</v>
      </c>
      <c r="O201" s="4" t="s">
        <v>33</v>
      </c>
      <c r="P201" s="4" t="s">
        <v>38</v>
      </c>
      <c r="Q201" s="4" t="s">
        <v>2841</v>
      </c>
      <c r="R201" s="4" t="s">
        <v>117</v>
      </c>
      <c r="S201" s="4" t="s">
        <v>1833</v>
      </c>
      <c r="T201" s="6" t="s">
        <v>2163</v>
      </c>
      <c r="U201" s="4" t="s">
        <v>129</v>
      </c>
      <c r="V201" s="4" t="s">
        <v>1820</v>
      </c>
      <c r="W201" s="4" t="s">
        <v>44</v>
      </c>
      <c r="X201" s="4" t="s">
        <v>36</v>
      </c>
      <c r="Y201" s="1" t="s">
        <v>27</v>
      </c>
      <c r="Z201" s="1" t="s">
        <v>27</v>
      </c>
      <c r="AA201" s="1" t="s">
        <v>27</v>
      </c>
      <c r="AC201" s="2" t="str">
        <f t="shared" si="70"/>
        <v>100</v>
      </c>
      <c r="AD201" s="2">
        <f t="shared" si="63"/>
        <v>0.27</v>
      </c>
      <c r="AE201" s="2">
        <f t="shared" si="71"/>
        <v>0.27</v>
      </c>
      <c r="AF201" s="2" t="str">
        <f t="shared" si="60"/>
        <v>5</v>
      </c>
      <c r="AG201" s="1" t="str">
        <f t="shared" si="75"/>
        <v>24</v>
      </c>
      <c r="AH201" s="4">
        <v>20</v>
      </c>
      <c r="AI201" s="1">
        <f t="shared" si="72"/>
        <v>5.4</v>
      </c>
      <c r="AJ201" s="1">
        <f t="shared" si="73"/>
        <v>0</v>
      </c>
      <c r="AK201" s="7">
        <f t="shared" si="76"/>
        <v>5.4</v>
      </c>
      <c r="AL201" s="1">
        <v>0</v>
      </c>
      <c r="AM201" s="1">
        <f t="shared" si="69"/>
        <v>5.4</v>
      </c>
      <c r="AO201" s="8">
        <v>5</v>
      </c>
      <c r="AP201" s="17"/>
      <c r="AR201" s="4">
        <v>5</v>
      </c>
      <c r="AT201" s="20"/>
      <c r="AU201" s="12">
        <f t="shared" si="74"/>
        <v>5</v>
      </c>
      <c r="AV201" s="17"/>
      <c r="AZ201" s="20"/>
      <c r="BA201" s="14">
        <f t="shared" si="64"/>
        <v>0</v>
      </c>
      <c r="BB201" s="17"/>
      <c r="BF201" s="20"/>
      <c r="BG201" s="16">
        <f t="shared" si="65"/>
        <v>0</v>
      </c>
      <c r="BH201" s="16">
        <f t="shared" si="66"/>
        <v>5</v>
      </c>
    </row>
    <row r="202" spans="1:60" ht="25.5" customHeight="1" x14ac:dyDescent="0.25">
      <c r="A202" s="1" t="s">
        <v>456</v>
      </c>
      <c r="B202" s="1" t="s">
        <v>457</v>
      </c>
      <c r="C202" s="1" t="s">
        <v>1806</v>
      </c>
      <c r="D202" s="2">
        <v>0.64</v>
      </c>
      <c r="E202" s="1" t="s">
        <v>454</v>
      </c>
      <c r="F202" s="1" t="s">
        <v>73</v>
      </c>
      <c r="G202" s="1" t="s">
        <v>27</v>
      </c>
      <c r="H202" s="1" t="s">
        <v>27</v>
      </c>
      <c r="I202" s="1" t="s">
        <v>27</v>
      </c>
      <c r="J202" s="4" t="s">
        <v>804</v>
      </c>
      <c r="K202" s="4">
        <v>100</v>
      </c>
      <c r="L202" s="4">
        <v>0</v>
      </c>
      <c r="M202" s="4" t="s">
        <v>455</v>
      </c>
      <c r="N202" s="4" t="s">
        <v>458</v>
      </c>
      <c r="O202" s="62" t="s">
        <v>33</v>
      </c>
      <c r="P202" s="3" t="s">
        <v>38</v>
      </c>
      <c r="Q202" s="5" t="s">
        <v>42</v>
      </c>
      <c r="R202" s="4" t="s">
        <v>2554</v>
      </c>
      <c r="S202" s="4" t="s">
        <v>2090</v>
      </c>
      <c r="T202" s="6" t="s">
        <v>2163</v>
      </c>
      <c r="U202" s="4" t="s">
        <v>1503</v>
      </c>
      <c r="V202" s="4" t="s">
        <v>1820</v>
      </c>
      <c r="W202" s="4" t="s">
        <v>147</v>
      </c>
      <c r="X202" s="4" t="s">
        <v>36</v>
      </c>
      <c r="Y202" s="1" t="s">
        <v>27</v>
      </c>
      <c r="Z202" s="1" t="s">
        <v>27</v>
      </c>
      <c r="AA202" s="1" t="s">
        <v>27</v>
      </c>
      <c r="AB202" s="1"/>
      <c r="AC202" s="2" t="str">
        <f t="shared" si="70"/>
        <v>100</v>
      </c>
      <c r="AD202" s="2">
        <f t="shared" si="63"/>
        <v>0.64</v>
      </c>
      <c r="AE202" s="2">
        <f t="shared" si="71"/>
        <v>0.64</v>
      </c>
      <c r="AF202" s="2" t="str">
        <f t="shared" si="60"/>
        <v>10</v>
      </c>
      <c r="AG202" s="1" t="str">
        <f t="shared" si="75"/>
        <v>30</v>
      </c>
      <c r="AH202" s="1">
        <v>20</v>
      </c>
      <c r="AI202" s="1">
        <f t="shared" si="72"/>
        <v>12.8</v>
      </c>
      <c r="AJ202" s="1">
        <f t="shared" si="73"/>
        <v>0</v>
      </c>
      <c r="AK202" s="7">
        <f t="shared" si="76"/>
        <v>12.8</v>
      </c>
      <c r="AL202" s="7">
        <v>0</v>
      </c>
      <c r="AM202" s="7">
        <f t="shared" si="69"/>
        <v>12.8</v>
      </c>
      <c r="AN202" s="7"/>
      <c r="AO202" s="8">
        <v>13</v>
      </c>
      <c r="AP202" s="9"/>
      <c r="AQ202" s="1"/>
      <c r="AR202" s="10">
        <v>5</v>
      </c>
      <c r="AS202" s="4">
        <v>8</v>
      </c>
      <c r="AT202" s="15"/>
      <c r="AU202" s="12">
        <f t="shared" si="74"/>
        <v>13</v>
      </c>
      <c r="AV202" s="9"/>
      <c r="AW202" s="1"/>
      <c r="AX202" s="1"/>
      <c r="AY202" s="1"/>
      <c r="AZ202" s="15"/>
      <c r="BA202" s="14">
        <f t="shared" si="64"/>
        <v>0</v>
      </c>
      <c r="BB202" s="9"/>
      <c r="BC202" s="1"/>
      <c r="BD202" s="1"/>
      <c r="BE202" s="1"/>
      <c r="BF202" s="15"/>
      <c r="BG202" s="16">
        <f t="shared" si="65"/>
        <v>0</v>
      </c>
      <c r="BH202" s="16">
        <f t="shared" si="66"/>
        <v>13</v>
      </c>
    </row>
    <row r="203" spans="1:60" ht="25.5" customHeight="1" x14ac:dyDescent="0.25">
      <c r="A203" s="4" t="s">
        <v>2896</v>
      </c>
      <c r="B203" s="122" t="s">
        <v>2693</v>
      </c>
      <c r="C203" s="1" t="s">
        <v>1806</v>
      </c>
      <c r="D203" s="5">
        <v>1.0900000000000001</v>
      </c>
      <c r="E203" s="4" t="s">
        <v>454</v>
      </c>
      <c r="F203" s="5" t="s">
        <v>73</v>
      </c>
      <c r="G203" s="1" t="s">
        <v>27</v>
      </c>
      <c r="H203" s="1" t="s">
        <v>27</v>
      </c>
      <c r="I203" s="1" t="s">
        <v>27</v>
      </c>
      <c r="J203" s="4" t="s">
        <v>804</v>
      </c>
      <c r="K203" s="4">
        <v>100</v>
      </c>
      <c r="L203" s="4">
        <v>0</v>
      </c>
      <c r="M203" s="23" t="s">
        <v>898</v>
      </c>
      <c r="N203" s="4" t="s">
        <v>2769</v>
      </c>
      <c r="O203" s="4" t="s">
        <v>33</v>
      </c>
      <c r="P203" s="4" t="s">
        <v>38</v>
      </c>
      <c r="Q203" s="4" t="s">
        <v>42</v>
      </c>
      <c r="R203" s="4" t="s">
        <v>117</v>
      </c>
      <c r="S203" s="4" t="s">
        <v>1833</v>
      </c>
      <c r="T203" s="6" t="s">
        <v>2163</v>
      </c>
      <c r="U203" s="4" t="s">
        <v>129</v>
      </c>
      <c r="V203" s="4" t="s">
        <v>1820</v>
      </c>
      <c r="W203" s="4" t="s">
        <v>44</v>
      </c>
      <c r="X203" s="4" t="s">
        <v>36</v>
      </c>
      <c r="Y203" s="1" t="s">
        <v>27</v>
      </c>
      <c r="Z203" s="1" t="s">
        <v>27</v>
      </c>
      <c r="AA203" s="1" t="s">
        <v>27</v>
      </c>
      <c r="AC203" s="2" t="str">
        <f t="shared" si="70"/>
        <v>85</v>
      </c>
      <c r="AD203" s="2">
        <f t="shared" si="63"/>
        <v>1.0900000000000001</v>
      </c>
      <c r="AE203" s="2">
        <f t="shared" si="71"/>
        <v>0.9265000000000001</v>
      </c>
      <c r="AF203" s="2" t="str">
        <f t="shared" si="60"/>
        <v>10</v>
      </c>
      <c r="AG203" s="1" t="str">
        <f t="shared" si="75"/>
        <v>30</v>
      </c>
      <c r="AH203" s="4">
        <v>20</v>
      </c>
      <c r="AI203" s="1">
        <f t="shared" si="72"/>
        <v>18.53</v>
      </c>
      <c r="AJ203" s="1">
        <f t="shared" si="73"/>
        <v>0</v>
      </c>
      <c r="AK203" s="7">
        <f t="shared" si="76"/>
        <v>18.53</v>
      </c>
      <c r="AL203" s="1">
        <v>0</v>
      </c>
      <c r="AM203" s="1">
        <f t="shared" si="69"/>
        <v>18.53</v>
      </c>
      <c r="AO203" s="8">
        <v>19</v>
      </c>
      <c r="AP203" s="17"/>
      <c r="AR203" s="4">
        <v>5</v>
      </c>
      <c r="AS203" s="4">
        <v>10</v>
      </c>
      <c r="AT203" s="20">
        <v>4</v>
      </c>
      <c r="AU203" s="12">
        <f t="shared" si="74"/>
        <v>19</v>
      </c>
      <c r="AV203" s="17"/>
      <c r="AZ203" s="20"/>
      <c r="BA203" s="14">
        <f t="shared" si="64"/>
        <v>0</v>
      </c>
      <c r="BB203" s="17"/>
      <c r="BF203" s="20"/>
      <c r="BG203" s="16">
        <f t="shared" si="65"/>
        <v>0</v>
      </c>
      <c r="BH203" s="16">
        <f t="shared" si="66"/>
        <v>19</v>
      </c>
    </row>
    <row r="204" spans="1:60" ht="25.5" customHeight="1" x14ac:dyDescent="0.25">
      <c r="A204" s="4" t="s">
        <v>2897</v>
      </c>
      <c r="B204" s="122" t="s">
        <v>2693</v>
      </c>
      <c r="C204" s="1" t="s">
        <v>1806</v>
      </c>
      <c r="D204" s="5">
        <v>1.65</v>
      </c>
      <c r="E204" s="4" t="s">
        <v>454</v>
      </c>
      <c r="F204" s="5" t="s">
        <v>73</v>
      </c>
      <c r="G204" s="1" t="s">
        <v>27</v>
      </c>
      <c r="H204" s="1" t="s">
        <v>27</v>
      </c>
      <c r="I204" s="1" t="s">
        <v>27</v>
      </c>
      <c r="J204" s="4" t="s">
        <v>804</v>
      </c>
      <c r="K204" s="4">
        <v>100</v>
      </c>
      <c r="L204" s="4">
        <v>0</v>
      </c>
      <c r="M204" s="23" t="s">
        <v>898</v>
      </c>
      <c r="N204" s="4" t="s">
        <v>2770</v>
      </c>
      <c r="O204" s="4" t="s">
        <v>33</v>
      </c>
      <c r="P204" s="4" t="s">
        <v>38</v>
      </c>
      <c r="Q204" s="4" t="s">
        <v>42</v>
      </c>
      <c r="R204" s="4" t="s">
        <v>117</v>
      </c>
      <c r="S204" s="4" t="s">
        <v>1833</v>
      </c>
      <c r="T204" s="6" t="s">
        <v>2163</v>
      </c>
      <c r="U204" s="4" t="s">
        <v>129</v>
      </c>
      <c r="V204" s="4" t="s">
        <v>1820</v>
      </c>
      <c r="W204" s="4" t="s">
        <v>44</v>
      </c>
      <c r="X204" s="4" t="s">
        <v>36</v>
      </c>
      <c r="Y204" s="1" t="s">
        <v>27</v>
      </c>
      <c r="Z204" s="1" t="s">
        <v>27</v>
      </c>
      <c r="AA204" s="1" t="s">
        <v>27</v>
      </c>
      <c r="AC204" s="2" t="str">
        <f t="shared" si="70"/>
        <v>85</v>
      </c>
      <c r="AD204" s="2">
        <f t="shared" si="63"/>
        <v>1.65</v>
      </c>
      <c r="AE204" s="2">
        <f t="shared" si="71"/>
        <v>1.4025000000000001</v>
      </c>
      <c r="AF204" s="2" t="str">
        <f t="shared" si="60"/>
        <v>20</v>
      </c>
      <c r="AG204" s="1" t="str">
        <f t="shared" si="75"/>
        <v>30</v>
      </c>
      <c r="AH204" s="4">
        <v>20</v>
      </c>
      <c r="AI204" s="1">
        <f t="shared" si="72"/>
        <v>28.05</v>
      </c>
      <c r="AJ204" s="1">
        <f t="shared" si="73"/>
        <v>0</v>
      </c>
      <c r="AK204" s="7">
        <f t="shared" si="76"/>
        <v>28.05</v>
      </c>
      <c r="AL204" s="1">
        <v>0</v>
      </c>
      <c r="AM204" s="1">
        <f t="shared" si="69"/>
        <v>28.05</v>
      </c>
      <c r="AO204" s="8">
        <v>28</v>
      </c>
      <c r="AP204" s="17"/>
      <c r="AR204" s="4">
        <v>10</v>
      </c>
      <c r="AS204" s="4">
        <v>18</v>
      </c>
      <c r="AT204" s="20"/>
      <c r="AU204" s="12">
        <f t="shared" si="74"/>
        <v>28</v>
      </c>
      <c r="AV204" s="17"/>
      <c r="AZ204" s="20"/>
      <c r="BA204" s="14">
        <f t="shared" si="64"/>
        <v>0</v>
      </c>
      <c r="BB204" s="17"/>
      <c r="BF204" s="20"/>
      <c r="BG204" s="16">
        <f t="shared" si="65"/>
        <v>0</v>
      </c>
      <c r="BH204" s="16">
        <f t="shared" si="66"/>
        <v>28</v>
      </c>
    </row>
    <row r="205" spans="1:60" ht="25.5" customHeight="1" x14ac:dyDescent="0.25">
      <c r="A205" s="4" t="s">
        <v>2898</v>
      </c>
      <c r="B205" s="122" t="s">
        <v>2694</v>
      </c>
      <c r="C205" s="1" t="s">
        <v>1806</v>
      </c>
      <c r="D205" s="5">
        <v>1.45</v>
      </c>
      <c r="E205" s="4" t="s">
        <v>454</v>
      </c>
      <c r="F205" s="5" t="s">
        <v>37</v>
      </c>
      <c r="G205" s="1" t="s">
        <v>27</v>
      </c>
      <c r="H205" s="1" t="s">
        <v>27</v>
      </c>
      <c r="I205" s="1" t="s">
        <v>27</v>
      </c>
      <c r="J205" s="4" t="s">
        <v>804</v>
      </c>
      <c r="K205" s="4">
        <v>80</v>
      </c>
      <c r="L205" s="4">
        <v>20</v>
      </c>
      <c r="M205" s="4" t="s">
        <v>942</v>
      </c>
      <c r="N205" s="4" t="s">
        <v>2771</v>
      </c>
      <c r="O205" s="4" t="s">
        <v>33</v>
      </c>
      <c r="P205" s="4" t="s">
        <v>38</v>
      </c>
      <c r="Q205" s="4" t="s">
        <v>42</v>
      </c>
      <c r="R205" s="4" t="s">
        <v>117</v>
      </c>
      <c r="S205" s="4" t="s">
        <v>1833</v>
      </c>
      <c r="T205" s="6" t="s">
        <v>2163</v>
      </c>
      <c r="U205" s="4" t="s">
        <v>129</v>
      </c>
      <c r="V205" s="4" t="s">
        <v>1820</v>
      </c>
      <c r="W205" s="4" t="s">
        <v>44</v>
      </c>
      <c r="X205" s="4" t="s">
        <v>36</v>
      </c>
      <c r="Y205" s="1" t="s">
        <v>27</v>
      </c>
      <c r="Z205" s="1" t="s">
        <v>27</v>
      </c>
      <c r="AA205" s="1" t="s">
        <v>27</v>
      </c>
      <c r="AC205" s="2" t="str">
        <f t="shared" si="70"/>
        <v>85</v>
      </c>
      <c r="AD205" s="2">
        <f t="shared" si="63"/>
        <v>1.45</v>
      </c>
      <c r="AE205" s="2">
        <f t="shared" si="71"/>
        <v>1.2324999999999999</v>
      </c>
      <c r="AF205" s="2" t="str">
        <f t="shared" si="60"/>
        <v>10</v>
      </c>
      <c r="AG205" s="1" t="str">
        <f t="shared" si="75"/>
        <v>30</v>
      </c>
      <c r="AH205" s="4">
        <v>20</v>
      </c>
      <c r="AI205" s="1">
        <f t="shared" si="72"/>
        <v>19.72</v>
      </c>
      <c r="AJ205" s="1">
        <f t="shared" si="73"/>
        <v>4.93</v>
      </c>
      <c r="AK205" s="7">
        <f t="shared" si="76"/>
        <v>24.65</v>
      </c>
      <c r="AL205" s="1">
        <v>0</v>
      </c>
      <c r="AM205" s="1">
        <f t="shared" si="69"/>
        <v>24.65</v>
      </c>
      <c r="AO205" s="8">
        <v>25</v>
      </c>
      <c r="AP205" s="17"/>
      <c r="AR205" s="4">
        <v>5</v>
      </c>
      <c r="AS205" s="4">
        <v>10</v>
      </c>
      <c r="AT205" s="20">
        <v>10</v>
      </c>
      <c r="AU205" s="12">
        <f t="shared" si="74"/>
        <v>25</v>
      </c>
      <c r="AV205" s="17"/>
      <c r="AZ205" s="20"/>
      <c r="BA205" s="14">
        <f t="shared" si="64"/>
        <v>0</v>
      </c>
      <c r="BB205" s="17"/>
      <c r="BF205" s="20"/>
      <c r="BG205" s="16">
        <f t="shared" si="65"/>
        <v>0</v>
      </c>
      <c r="BH205" s="16">
        <f t="shared" si="66"/>
        <v>25</v>
      </c>
    </row>
    <row r="206" spans="1:60" ht="25.5" customHeight="1" x14ac:dyDescent="0.25">
      <c r="A206" s="4" t="s">
        <v>2899</v>
      </c>
      <c r="B206" s="122" t="s">
        <v>2695</v>
      </c>
      <c r="C206" s="1" t="s">
        <v>1806</v>
      </c>
      <c r="D206" s="5">
        <v>0.15</v>
      </c>
      <c r="E206" s="4" t="s">
        <v>454</v>
      </c>
      <c r="F206" s="5" t="s">
        <v>73</v>
      </c>
      <c r="G206" s="1" t="s">
        <v>27</v>
      </c>
      <c r="H206" s="1" t="s">
        <v>27</v>
      </c>
      <c r="I206" s="1" t="s">
        <v>27</v>
      </c>
      <c r="J206" s="4" t="s">
        <v>2970</v>
      </c>
      <c r="K206" s="4">
        <v>0</v>
      </c>
      <c r="L206" s="4">
        <v>100</v>
      </c>
      <c r="M206" s="4" t="s">
        <v>2743</v>
      </c>
      <c r="N206" s="4" t="s">
        <v>2768</v>
      </c>
      <c r="O206" s="73" t="s">
        <v>33</v>
      </c>
      <c r="P206" s="4" t="s">
        <v>38</v>
      </c>
      <c r="Q206" s="4" t="s">
        <v>42</v>
      </c>
      <c r="R206" s="4" t="s">
        <v>117</v>
      </c>
      <c r="S206" s="4" t="s">
        <v>1833</v>
      </c>
      <c r="T206" s="6" t="s">
        <v>2163</v>
      </c>
      <c r="U206" s="4" t="s">
        <v>129</v>
      </c>
      <c r="V206" s="4" t="s">
        <v>1820</v>
      </c>
      <c r="W206" s="4" t="s">
        <v>44</v>
      </c>
      <c r="X206" s="4" t="s">
        <v>226</v>
      </c>
      <c r="Y206" s="1" t="s">
        <v>27</v>
      </c>
      <c r="Z206" s="1" t="s">
        <v>27</v>
      </c>
      <c r="AA206" s="1" t="s">
        <v>27</v>
      </c>
      <c r="AC206" s="2" t="str">
        <f t="shared" si="70"/>
        <v>100</v>
      </c>
      <c r="AD206" s="2">
        <f t="shared" si="63"/>
        <v>0.15</v>
      </c>
      <c r="AE206" s="2">
        <f t="shared" si="71"/>
        <v>0.15</v>
      </c>
      <c r="AF206" s="2" t="str">
        <f t="shared" si="60"/>
        <v>5</v>
      </c>
      <c r="AG206" s="1" t="str">
        <f t="shared" si="75"/>
        <v>24</v>
      </c>
      <c r="AH206" s="4">
        <v>20</v>
      </c>
      <c r="AI206" s="1">
        <f t="shared" si="72"/>
        <v>0</v>
      </c>
      <c r="AJ206" s="1">
        <f t="shared" si="73"/>
        <v>3</v>
      </c>
      <c r="AK206" s="7">
        <f t="shared" si="76"/>
        <v>3</v>
      </c>
      <c r="AL206" s="1">
        <v>0</v>
      </c>
      <c r="AM206" s="1">
        <f t="shared" si="69"/>
        <v>3</v>
      </c>
      <c r="AO206" s="8">
        <v>3</v>
      </c>
      <c r="AP206" s="17"/>
      <c r="AT206" s="20"/>
      <c r="AU206" s="12">
        <f t="shared" si="74"/>
        <v>0</v>
      </c>
      <c r="AV206" s="17">
        <v>3</v>
      </c>
      <c r="AZ206" s="20"/>
      <c r="BA206" s="14">
        <f t="shared" si="64"/>
        <v>3</v>
      </c>
      <c r="BB206" s="17"/>
      <c r="BF206" s="20"/>
      <c r="BG206" s="16">
        <f t="shared" si="65"/>
        <v>0</v>
      </c>
      <c r="BH206" s="16">
        <f t="shared" si="66"/>
        <v>3</v>
      </c>
    </row>
    <row r="207" spans="1:60" ht="25.5" customHeight="1" x14ac:dyDescent="0.25">
      <c r="A207" s="4" t="s">
        <v>2900</v>
      </c>
      <c r="B207" s="122" t="s">
        <v>2696</v>
      </c>
      <c r="C207" s="1" t="s">
        <v>1806</v>
      </c>
      <c r="D207" s="5">
        <v>0.98</v>
      </c>
      <c r="E207" s="4" t="s">
        <v>454</v>
      </c>
      <c r="F207" s="5" t="s">
        <v>73</v>
      </c>
      <c r="G207" s="1" t="s">
        <v>27</v>
      </c>
      <c r="H207" s="1" t="s">
        <v>27</v>
      </c>
      <c r="I207" s="1" t="s">
        <v>27</v>
      </c>
      <c r="J207" s="4" t="s">
        <v>2970</v>
      </c>
      <c r="K207" s="4">
        <v>0</v>
      </c>
      <c r="L207" s="4">
        <v>100</v>
      </c>
      <c r="M207" s="4" t="s">
        <v>2743</v>
      </c>
      <c r="N207" s="4" t="s">
        <v>2772</v>
      </c>
      <c r="O207" s="4" t="s">
        <v>33</v>
      </c>
      <c r="P207" s="4" t="s">
        <v>38</v>
      </c>
      <c r="Q207" s="4" t="s">
        <v>42</v>
      </c>
      <c r="R207" s="4" t="s">
        <v>117</v>
      </c>
      <c r="S207" s="4" t="s">
        <v>1833</v>
      </c>
      <c r="T207" s="6" t="s">
        <v>2163</v>
      </c>
      <c r="U207" s="4" t="s">
        <v>129</v>
      </c>
      <c r="V207" s="4" t="s">
        <v>1820</v>
      </c>
      <c r="W207" s="4" t="s">
        <v>44</v>
      </c>
      <c r="X207" s="4" t="s">
        <v>226</v>
      </c>
      <c r="Y207" s="1" t="s">
        <v>27</v>
      </c>
      <c r="Z207" s="1" t="s">
        <v>27</v>
      </c>
      <c r="AA207" s="1" t="s">
        <v>27</v>
      </c>
      <c r="AC207" s="2" t="str">
        <f t="shared" si="70"/>
        <v>100</v>
      </c>
      <c r="AD207" s="2">
        <f t="shared" si="63"/>
        <v>0.98</v>
      </c>
      <c r="AE207" s="2">
        <f t="shared" si="71"/>
        <v>0.98</v>
      </c>
      <c r="AF207" s="2" t="str">
        <f t="shared" si="60"/>
        <v>10</v>
      </c>
      <c r="AG207" s="1" t="str">
        <f t="shared" si="75"/>
        <v>30</v>
      </c>
      <c r="AH207" s="4">
        <v>20</v>
      </c>
      <c r="AI207" s="1">
        <f t="shared" si="72"/>
        <v>0</v>
      </c>
      <c r="AJ207" s="1">
        <f t="shared" si="73"/>
        <v>19.600000000000001</v>
      </c>
      <c r="AK207" s="7">
        <f t="shared" si="76"/>
        <v>19.600000000000001</v>
      </c>
      <c r="AL207" s="1">
        <v>0</v>
      </c>
      <c r="AM207" s="1">
        <f t="shared" si="69"/>
        <v>19.600000000000001</v>
      </c>
      <c r="AO207" s="8">
        <v>20</v>
      </c>
      <c r="AP207" s="17"/>
      <c r="AT207" s="20"/>
      <c r="AU207" s="12">
        <f t="shared" si="74"/>
        <v>0</v>
      </c>
      <c r="AV207" s="17">
        <v>10</v>
      </c>
      <c r="AW207" s="4">
        <v>10</v>
      </c>
      <c r="AZ207" s="20"/>
      <c r="BA207" s="14">
        <f t="shared" si="64"/>
        <v>20</v>
      </c>
      <c r="BB207" s="17"/>
      <c r="BF207" s="20"/>
      <c r="BG207" s="16">
        <f t="shared" si="65"/>
        <v>0</v>
      </c>
      <c r="BH207" s="16">
        <f t="shared" si="66"/>
        <v>20</v>
      </c>
    </row>
    <row r="208" spans="1:60" ht="25.5" customHeight="1" x14ac:dyDescent="0.25">
      <c r="A208" s="4" t="s">
        <v>2901</v>
      </c>
      <c r="B208" s="122" t="s">
        <v>2693</v>
      </c>
      <c r="C208" s="1" t="s">
        <v>1806</v>
      </c>
      <c r="D208" s="5">
        <v>10</v>
      </c>
      <c r="E208" s="4" t="s">
        <v>454</v>
      </c>
      <c r="F208" s="5" t="s">
        <v>73</v>
      </c>
      <c r="G208" s="1" t="s">
        <v>27</v>
      </c>
      <c r="H208" s="1" t="s">
        <v>27</v>
      </c>
      <c r="I208" s="1" t="s">
        <v>27</v>
      </c>
      <c r="J208" s="4" t="s">
        <v>2970</v>
      </c>
      <c r="K208" s="4">
        <v>0</v>
      </c>
      <c r="L208" s="4">
        <v>100</v>
      </c>
      <c r="M208" s="4" t="s">
        <v>2744</v>
      </c>
      <c r="N208" s="4" t="s">
        <v>2821</v>
      </c>
      <c r="O208" s="4" t="s">
        <v>33</v>
      </c>
      <c r="P208" s="4" t="s">
        <v>38</v>
      </c>
      <c r="Q208" s="4" t="s">
        <v>42</v>
      </c>
      <c r="R208" s="4" t="s">
        <v>117</v>
      </c>
      <c r="S208" s="4" t="s">
        <v>1833</v>
      </c>
      <c r="T208" s="6" t="s">
        <v>2163</v>
      </c>
      <c r="U208" s="4" t="s">
        <v>129</v>
      </c>
      <c r="V208" s="4" t="s">
        <v>1820</v>
      </c>
      <c r="W208" s="4" t="s">
        <v>44</v>
      </c>
      <c r="X208" s="4" t="s">
        <v>226</v>
      </c>
      <c r="Y208" s="1" t="s">
        <v>27</v>
      </c>
      <c r="Z208" s="1" t="s">
        <v>27</v>
      </c>
      <c r="AA208" s="1" t="s">
        <v>27</v>
      </c>
      <c r="AC208" s="2" t="str">
        <f t="shared" si="70"/>
        <v>80</v>
      </c>
      <c r="AD208" s="2">
        <f t="shared" si="63"/>
        <v>10</v>
      </c>
      <c r="AE208" s="2">
        <f t="shared" si="71"/>
        <v>8</v>
      </c>
      <c r="AF208" s="2" t="str">
        <f t="shared" si="60"/>
        <v>40</v>
      </c>
      <c r="AG208" s="1" t="str">
        <f t="shared" si="75"/>
        <v>30</v>
      </c>
      <c r="AH208" s="4">
        <v>20</v>
      </c>
      <c r="AI208" s="1">
        <f t="shared" si="72"/>
        <v>0</v>
      </c>
      <c r="AJ208" s="1">
        <f t="shared" si="73"/>
        <v>160</v>
      </c>
      <c r="AK208" s="7">
        <f t="shared" si="76"/>
        <v>160</v>
      </c>
      <c r="AL208" s="1">
        <v>0</v>
      </c>
      <c r="AM208" s="1">
        <f t="shared" si="69"/>
        <v>160</v>
      </c>
      <c r="AO208" s="8">
        <v>160</v>
      </c>
      <c r="AP208" s="17"/>
      <c r="AT208" s="20"/>
      <c r="AU208" s="12">
        <f t="shared" si="74"/>
        <v>0</v>
      </c>
      <c r="AV208" s="17">
        <v>40</v>
      </c>
      <c r="AW208" s="4">
        <v>40</v>
      </c>
      <c r="AX208" s="4">
        <v>40</v>
      </c>
      <c r="AY208" s="4">
        <v>40</v>
      </c>
      <c r="AZ208" s="20"/>
      <c r="BA208" s="14">
        <f t="shared" si="64"/>
        <v>160</v>
      </c>
      <c r="BB208" s="17"/>
      <c r="BF208" s="20"/>
      <c r="BG208" s="16">
        <f t="shared" si="65"/>
        <v>0</v>
      </c>
      <c r="BH208" s="16">
        <f t="shared" si="66"/>
        <v>160</v>
      </c>
    </row>
    <row r="209" spans="1:60" ht="25.5" customHeight="1" x14ac:dyDescent="0.25">
      <c r="A209" s="4" t="s">
        <v>2902</v>
      </c>
      <c r="B209" s="122" t="s">
        <v>2692</v>
      </c>
      <c r="C209" s="1" t="s">
        <v>1806</v>
      </c>
      <c r="D209" s="5">
        <v>0.4</v>
      </c>
      <c r="E209" s="4" t="s">
        <v>454</v>
      </c>
      <c r="F209" s="5" t="s">
        <v>73</v>
      </c>
      <c r="G209" s="1" t="s">
        <v>27</v>
      </c>
      <c r="H209" s="1" t="s">
        <v>27</v>
      </c>
      <c r="I209" s="1" t="s">
        <v>27</v>
      </c>
      <c r="J209" s="4" t="s">
        <v>804</v>
      </c>
      <c r="K209" s="4">
        <v>100</v>
      </c>
      <c r="L209" s="4">
        <v>0</v>
      </c>
      <c r="M209" s="23" t="s">
        <v>898</v>
      </c>
      <c r="N209" s="4" t="s">
        <v>2773</v>
      </c>
      <c r="O209" s="4" t="s">
        <v>33</v>
      </c>
      <c r="P209" s="4" t="s">
        <v>38</v>
      </c>
      <c r="Q209" s="4" t="s">
        <v>2842</v>
      </c>
      <c r="R209" s="4" t="s">
        <v>117</v>
      </c>
      <c r="S209" s="4" t="s">
        <v>1833</v>
      </c>
      <c r="T209" s="6" t="s">
        <v>2163</v>
      </c>
      <c r="U209" s="4" t="s">
        <v>129</v>
      </c>
      <c r="V209" s="4" t="s">
        <v>1820</v>
      </c>
      <c r="W209" s="4" t="s">
        <v>44</v>
      </c>
      <c r="X209" s="4" t="s">
        <v>36</v>
      </c>
      <c r="Y209" s="1" t="s">
        <v>27</v>
      </c>
      <c r="Z209" s="1" t="s">
        <v>27</v>
      </c>
      <c r="AA209" s="1" t="s">
        <v>27</v>
      </c>
      <c r="AC209" s="2" t="str">
        <f t="shared" si="70"/>
        <v>100</v>
      </c>
      <c r="AD209" s="2">
        <f t="shared" si="63"/>
        <v>0.4</v>
      </c>
      <c r="AE209" s="2">
        <f t="shared" si="71"/>
        <v>0.4</v>
      </c>
      <c r="AF209" s="2" t="str">
        <f t="shared" si="60"/>
        <v>5</v>
      </c>
      <c r="AG209" s="1" t="str">
        <f t="shared" si="75"/>
        <v>24</v>
      </c>
      <c r="AH209" s="4">
        <v>20</v>
      </c>
      <c r="AI209" s="1">
        <f t="shared" si="72"/>
        <v>8</v>
      </c>
      <c r="AJ209" s="1">
        <f t="shared" si="73"/>
        <v>0</v>
      </c>
      <c r="AK209" s="7">
        <f t="shared" si="76"/>
        <v>8</v>
      </c>
      <c r="AL209" s="1">
        <v>0</v>
      </c>
      <c r="AM209" s="1">
        <f t="shared" si="69"/>
        <v>8</v>
      </c>
      <c r="AO209" s="8">
        <v>8</v>
      </c>
      <c r="AP209" s="17"/>
      <c r="AR209" s="4">
        <v>5</v>
      </c>
      <c r="AS209" s="4">
        <v>3</v>
      </c>
      <c r="AT209" s="20"/>
      <c r="AU209" s="12">
        <f t="shared" si="74"/>
        <v>8</v>
      </c>
      <c r="AV209" s="17"/>
      <c r="AZ209" s="20"/>
      <c r="BA209" s="14">
        <f t="shared" si="64"/>
        <v>0</v>
      </c>
      <c r="BB209" s="17"/>
      <c r="BF209" s="20"/>
      <c r="BG209" s="16">
        <f t="shared" si="65"/>
        <v>0</v>
      </c>
      <c r="BH209" s="16">
        <f t="shared" si="66"/>
        <v>8</v>
      </c>
    </row>
    <row r="210" spans="1:60" ht="25.5" customHeight="1" x14ac:dyDescent="0.25">
      <c r="A210" s="4" t="s">
        <v>2903</v>
      </c>
      <c r="B210" s="122" t="s">
        <v>2697</v>
      </c>
      <c r="C210" s="1" t="s">
        <v>1806</v>
      </c>
      <c r="D210" s="5">
        <v>1.41</v>
      </c>
      <c r="E210" s="4" t="s">
        <v>454</v>
      </c>
      <c r="F210" s="5" t="s">
        <v>73</v>
      </c>
      <c r="G210" s="1" t="s">
        <v>27</v>
      </c>
      <c r="H210" s="1" t="s">
        <v>27</v>
      </c>
      <c r="I210" s="1" t="s">
        <v>27</v>
      </c>
      <c r="J210" s="4" t="s">
        <v>804</v>
      </c>
      <c r="K210" s="4">
        <v>100</v>
      </c>
      <c r="L210" s="4">
        <v>0</v>
      </c>
      <c r="M210" s="23" t="s">
        <v>898</v>
      </c>
      <c r="N210" s="4" t="s">
        <v>2774</v>
      </c>
      <c r="O210" s="73" t="s">
        <v>33</v>
      </c>
      <c r="P210" s="4" t="s">
        <v>38</v>
      </c>
      <c r="Q210" s="4" t="s">
        <v>42</v>
      </c>
      <c r="R210" s="4" t="s">
        <v>117</v>
      </c>
      <c r="S210" s="4" t="s">
        <v>1833</v>
      </c>
      <c r="T210" s="6" t="s">
        <v>2163</v>
      </c>
      <c r="U210" s="4" t="s">
        <v>129</v>
      </c>
      <c r="V210" s="4" t="s">
        <v>1820</v>
      </c>
      <c r="W210" s="4" t="s">
        <v>44</v>
      </c>
      <c r="X210" s="4" t="s">
        <v>36</v>
      </c>
      <c r="Y210" s="1" t="s">
        <v>27</v>
      </c>
      <c r="Z210" s="1" t="s">
        <v>27</v>
      </c>
      <c r="AA210" s="1" t="s">
        <v>27</v>
      </c>
      <c r="AC210" s="2" t="str">
        <f t="shared" si="70"/>
        <v>85</v>
      </c>
      <c r="AD210" s="2">
        <f t="shared" si="63"/>
        <v>1.41</v>
      </c>
      <c r="AE210" s="2">
        <f t="shared" si="71"/>
        <v>1.1984999999999999</v>
      </c>
      <c r="AF210" s="2" t="str">
        <f t="shared" si="60"/>
        <v>10</v>
      </c>
      <c r="AG210" s="1" t="str">
        <f t="shared" si="75"/>
        <v>30</v>
      </c>
      <c r="AH210" s="4">
        <v>20</v>
      </c>
      <c r="AI210" s="1">
        <f t="shared" si="72"/>
        <v>23.97</v>
      </c>
      <c r="AJ210" s="1">
        <f t="shared" si="73"/>
        <v>0</v>
      </c>
      <c r="AK210" s="7">
        <f t="shared" si="76"/>
        <v>23.97</v>
      </c>
      <c r="AL210" s="1">
        <v>0</v>
      </c>
      <c r="AM210" s="1">
        <f t="shared" si="69"/>
        <v>23.97</v>
      </c>
      <c r="AO210" s="8">
        <v>24</v>
      </c>
      <c r="AP210" s="17"/>
      <c r="AR210" s="4">
        <v>5</v>
      </c>
      <c r="AS210" s="4">
        <v>10</v>
      </c>
      <c r="AT210" s="20">
        <v>9</v>
      </c>
      <c r="AU210" s="12">
        <f t="shared" si="74"/>
        <v>24</v>
      </c>
      <c r="AV210" s="17"/>
      <c r="AZ210" s="20"/>
      <c r="BA210" s="14">
        <f t="shared" si="64"/>
        <v>0</v>
      </c>
      <c r="BB210" s="17"/>
      <c r="BF210" s="20"/>
      <c r="BG210" s="16">
        <f t="shared" si="65"/>
        <v>0</v>
      </c>
      <c r="BH210" s="16">
        <f t="shared" si="66"/>
        <v>24</v>
      </c>
    </row>
    <row r="211" spans="1:60" ht="25.5" customHeight="1" x14ac:dyDescent="0.25">
      <c r="A211" s="4" t="s">
        <v>2904</v>
      </c>
      <c r="B211" s="122" t="s">
        <v>2698</v>
      </c>
      <c r="C211" s="1" t="s">
        <v>1806</v>
      </c>
      <c r="D211" s="5">
        <v>0.14000000000000001</v>
      </c>
      <c r="E211" s="4" t="s">
        <v>454</v>
      </c>
      <c r="F211" s="5" t="s">
        <v>37</v>
      </c>
      <c r="G211" s="1" t="s">
        <v>27</v>
      </c>
      <c r="H211" s="1" t="s">
        <v>27</v>
      </c>
      <c r="I211" s="1" t="s">
        <v>27</v>
      </c>
      <c r="J211" s="4" t="s">
        <v>804</v>
      </c>
      <c r="K211" s="4">
        <v>100</v>
      </c>
      <c r="L211" s="4">
        <v>0</v>
      </c>
      <c r="M211" s="23" t="s">
        <v>898</v>
      </c>
      <c r="N211" s="4" t="s">
        <v>2822</v>
      </c>
      <c r="O211" s="73" t="s">
        <v>33</v>
      </c>
      <c r="P211" s="4" t="s">
        <v>38</v>
      </c>
      <c r="Q211" s="4" t="s">
        <v>2375</v>
      </c>
      <c r="R211" s="4" t="s">
        <v>117</v>
      </c>
      <c r="S211" s="4" t="s">
        <v>1833</v>
      </c>
      <c r="T211" s="6" t="s">
        <v>2163</v>
      </c>
      <c r="U211" s="4" t="s">
        <v>129</v>
      </c>
      <c r="V211" s="4" t="s">
        <v>1820</v>
      </c>
      <c r="W211" s="4" t="s">
        <v>44</v>
      </c>
      <c r="X211" s="4" t="s">
        <v>36</v>
      </c>
      <c r="Y211" s="1" t="s">
        <v>27</v>
      </c>
      <c r="Z211" s="1" t="s">
        <v>27</v>
      </c>
      <c r="AA211" s="1" t="s">
        <v>27</v>
      </c>
      <c r="AC211" s="2" t="str">
        <f t="shared" si="70"/>
        <v>100</v>
      </c>
      <c r="AD211" s="2">
        <f t="shared" si="63"/>
        <v>0.14000000000000001</v>
      </c>
      <c r="AE211" s="2">
        <f t="shared" si="71"/>
        <v>0.14000000000000001</v>
      </c>
      <c r="AF211" s="2" t="str">
        <f t="shared" si="60"/>
        <v>5</v>
      </c>
      <c r="AG211" s="1" t="str">
        <f t="shared" si="75"/>
        <v>24</v>
      </c>
      <c r="AH211" s="4">
        <v>20</v>
      </c>
      <c r="AI211" s="1">
        <f t="shared" si="72"/>
        <v>2.8</v>
      </c>
      <c r="AJ211" s="1">
        <f t="shared" si="73"/>
        <v>0</v>
      </c>
      <c r="AK211" s="7">
        <f t="shared" si="76"/>
        <v>2.8000000000000003</v>
      </c>
      <c r="AL211" s="1">
        <v>0</v>
      </c>
      <c r="AM211" s="1">
        <f t="shared" si="69"/>
        <v>2.8000000000000003</v>
      </c>
      <c r="AO211" s="8">
        <v>3</v>
      </c>
      <c r="AP211" s="17"/>
      <c r="AR211" s="4">
        <v>3</v>
      </c>
      <c r="AT211" s="20"/>
      <c r="AU211" s="12">
        <f t="shared" si="74"/>
        <v>3</v>
      </c>
      <c r="AV211" s="17"/>
      <c r="AZ211" s="20"/>
      <c r="BA211" s="14">
        <f t="shared" si="64"/>
        <v>0</v>
      </c>
      <c r="BB211" s="17"/>
      <c r="BF211" s="20"/>
      <c r="BG211" s="16">
        <f t="shared" si="65"/>
        <v>0</v>
      </c>
      <c r="BH211" s="16">
        <f t="shared" si="66"/>
        <v>3</v>
      </c>
    </row>
    <row r="212" spans="1:60" ht="25.5" customHeight="1" x14ac:dyDescent="0.25">
      <c r="A212" s="4" t="s">
        <v>2905</v>
      </c>
      <c r="B212" s="122" t="s">
        <v>2699</v>
      </c>
      <c r="C212" s="1" t="s">
        <v>1806</v>
      </c>
      <c r="D212" s="5">
        <v>0.12</v>
      </c>
      <c r="E212" s="4" t="s">
        <v>454</v>
      </c>
      <c r="F212" s="5" t="s">
        <v>37</v>
      </c>
      <c r="G212" s="1" t="s">
        <v>27</v>
      </c>
      <c r="H212" s="1" t="s">
        <v>27</v>
      </c>
      <c r="I212" s="1" t="s">
        <v>27</v>
      </c>
      <c r="J212" s="4" t="s">
        <v>804</v>
      </c>
      <c r="K212" s="4">
        <v>100</v>
      </c>
      <c r="L212" s="4">
        <v>0</v>
      </c>
      <c r="M212" s="23" t="s">
        <v>2745</v>
      </c>
      <c r="N212" s="4" t="s">
        <v>2775</v>
      </c>
      <c r="O212" s="4" t="s">
        <v>33</v>
      </c>
      <c r="P212" s="4" t="s">
        <v>38</v>
      </c>
      <c r="Q212" s="4" t="s">
        <v>42</v>
      </c>
      <c r="R212" s="4" t="s">
        <v>117</v>
      </c>
      <c r="S212" s="4" t="s">
        <v>1833</v>
      </c>
      <c r="T212" s="6" t="s">
        <v>2163</v>
      </c>
      <c r="U212" s="4" t="s">
        <v>129</v>
      </c>
      <c r="V212" s="4" t="s">
        <v>1820</v>
      </c>
      <c r="W212" s="4" t="s">
        <v>44</v>
      </c>
      <c r="X212" s="4" t="s">
        <v>36</v>
      </c>
      <c r="Y212" s="1" t="s">
        <v>27</v>
      </c>
      <c r="Z212" s="1" t="s">
        <v>27</v>
      </c>
      <c r="AA212" s="1" t="s">
        <v>27</v>
      </c>
      <c r="AC212" s="2" t="str">
        <f t="shared" si="70"/>
        <v>100</v>
      </c>
      <c r="AD212" s="2">
        <f t="shared" si="63"/>
        <v>0.12</v>
      </c>
      <c r="AE212" s="2">
        <f t="shared" si="71"/>
        <v>0.12</v>
      </c>
      <c r="AF212" s="2" t="str">
        <f t="shared" si="60"/>
        <v>5</v>
      </c>
      <c r="AG212" s="1" t="str">
        <f t="shared" si="75"/>
        <v>24</v>
      </c>
      <c r="AH212" s="4">
        <v>20</v>
      </c>
      <c r="AI212" s="1">
        <f t="shared" si="72"/>
        <v>2.4</v>
      </c>
      <c r="AJ212" s="1">
        <f t="shared" si="73"/>
        <v>0</v>
      </c>
      <c r="AK212" s="7">
        <f t="shared" si="76"/>
        <v>2.4</v>
      </c>
      <c r="AL212" s="1">
        <v>0</v>
      </c>
      <c r="AM212" s="1">
        <f t="shared" si="69"/>
        <v>2.4</v>
      </c>
      <c r="AO212" s="8">
        <v>2</v>
      </c>
      <c r="AP212" s="17"/>
      <c r="AR212" s="4">
        <v>2</v>
      </c>
      <c r="AT212" s="20"/>
      <c r="AU212" s="12">
        <f t="shared" si="74"/>
        <v>2</v>
      </c>
      <c r="AV212" s="17"/>
      <c r="AZ212" s="20"/>
      <c r="BA212" s="14">
        <f t="shared" si="64"/>
        <v>0</v>
      </c>
      <c r="BB212" s="17"/>
      <c r="BF212" s="20"/>
      <c r="BG212" s="16">
        <f t="shared" si="65"/>
        <v>0</v>
      </c>
      <c r="BH212" s="16">
        <f t="shared" si="66"/>
        <v>2</v>
      </c>
    </row>
    <row r="213" spans="1:60" ht="25.5" customHeight="1" x14ac:dyDescent="0.25">
      <c r="A213" s="1" t="s">
        <v>459</v>
      </c>
      <c r="B213" s="1" t="s">
        <v>460</v>
      </c>
      <c r="C213" s="1" t="s">
        <v>1806</v>
      </c>
      <c r="D213" s="2">
        <v>2.87</v>
      </c>
      <c r="E213" s="1" t="s">
        <v>454</v>
      </c>
      <c r="F213" s="1" t="s">
        <v>73</v>
      </c>
      <c r="G213" s="1" t="s">
        <v>27</v>
      </c>
      <c r="H213" s="1" t="s">
        <v>27</v>
      </c>
      <c r="I213" s="1" t="s">
        <v>27</v>
      </c>
      <c r="J213" s="4" t="s">
        <v>804</v>
      </c>
      <c r="K213" s="4">
        <v>100</v>
      </c>
      <c r="L213" s="4">
        <v>0</v>
      </c>
      <c r="M213" s="4" t="s">
        <v>292</v>
      </c>
      <c r="N213" s="4" t="s">
        <v>461</v>
      </c>
      <c r="O213" s="3" t="s">
        <v>33</v>
      </c>
      <c r="P213" s="3" t="s">
        <v>38</v>
      </c>
      <c r="Q213" s="5" t="s">
        <v>42</v>
      </c>
      <c r="R213" s="4" t="s">
        <v>117</v>
      </c>
      <c r="S213" s="4" t="s">
        <v>1833</v>
      </c>
      <c r="T213" s="6" t="s">
        <v>2163</v>
      </c>
      <c r="U213" s="4" t="s">
        <v>151</v>
      </c>
      <c r="V213" s="4" t="s">
        <v>1852</v>
      </c>
      <c r="W213" s="4" t="s">
        <v>44</v>
      </c>
      <c r="X213" s="4" t="s">
        <v>36</v>
      </c>
      <c r="Y213" s="1" t="s">
        <v>27</v>
      </c>
      <c r="Z213" s="1" t="s">
        <v>27</v>
      </c>
      <c r="AA213" s="1" t="s">
        <v>27</v>
      </c>
      <c r="AB213" s="1"/>
      <c r="AC213" s="2" t="str">
        <f t="shared" si="70"/>
        <v>85</v>
      </c>
      <c r="AD213" s="2">
        <f t="shared" si="63"/>
        <v>2.87</v>
      </c>
      <c r="AE213" s="2">
        <f t="shared" si="71"/>
        <v>2.4395000000000002</v>
      </c>
      <c r="AF213" s="2" t="str">
        <f t="shared" si="60"/>
        <v>20</v>
      </c>
      <c r="AG213" s="1" t="str">
        <f t="shared" si="75"/>
        <v>30</v>
      </c>
      <c r="AH213" s="1">
        <v>20</v>
      </c>
      <c r="AI213" s="1">
        <f t="shared" si="72"/>
        <v>48.790000000000006</v>
      </c>
      <c r="AJ213" s="1">
        <f t="shared" si="73"/>
        <v>0</v>
      </c>
      <c r="AK213" s="7">
        <f t="shared" si="76"/>
        <v>48.790000000000006</v>
      </c>
      <c r="AL213" s="7">
        <v>0</v>
      </c>
      <c r="AM213" s="7">
        <f t="shared" si="69"/>
        <v>48.790000000000006</v>
      </c>
      <c r="AN213" s="7"/>
      <c r="AO213" s="8">
        <v>49</v>
      </c>
      <c r="AP213" s="9"/>
      <c r="AQ213" s="1"/>
      <c r="AR213" s="1">
        <v>10</v>
      </c>
      <c r="AS213" s="10">
        <v>20</v>
      </c>
      <c r="AT213" s="15">
        <v>19</v>
      </c>
      <c r="AU213" s="12">
        <f t="shared" si="74"/>
        <v>49</v>
      </c>
      <c r="AV213" s="9"/>
      <c r="AW213" s="1"/>
      <c r="AX213" s="1"/>
      <c r="AY213" s="1"/>
      <c r="AZ213" s="15"/>
      <c r="BA213" s="14">
        <f t="shared" si="64"/>
        <v>0</v>
      </c>
      <c r="BB213" s="9"/>
      <c r="BC213" s="1"/>
      <c r="BD213" s="1"/>
      <c r="BE213" s="1"/>
      <c r="BF213" s="15"/>
      <c r="BG213" s="16">
        <f t="shared" si="65"/>
        <v>0</v>
      </c>
      <c r="BH213" s="16">
        <f t="shared" si="66"/>
        <v>49</v>
      </c>
    </row>
    <row r="214" spans="1:60" ht="25.5" customHeight="1" x14ac:dyDescent="0.25">
      <c r="A214" s="130" t="s">
        <v>2957</v>
      </c>
      <c r="B214" s="84" t="s">
        <v>2950</v>
      </c>
      <c r="C214" s="1" t="s">
        <v>1806</v>
      </c>
      <c r="D214" s="84">
        <v>2.44</v>
      </c>
      <c r="E214" s="84" t="s">
        <v>454</v>
      </c>
      <c r="F214" s="84" t="s">
        <v>37</v>
      </c>
      <c r="G214" s="1" t="s">
        <v>27</v>
      </c>
      <c r="H214" s="1" t="s">
        <v>27</v>
      </c>
      <c r="I214" s="1" t="s">
        <v>27</v>
      </c>
      <c r="J214" s="4" t="s">
        <v>804</v>
      </c>
      <c r="K214" s="46" t="s">
        <v>2169</v>
      </c>
      <c r="L214" s="46" t="s">
        <v>2170</v>
      </c>
      <c r="M214" s="84" t="s">
        <v>99</v>
      </c>
      <c r="N214" s="84" t="s">
        <v>2953</v>
      </c>
      <c r="O214" s="3" t="s">
        <v>33</v>
      </c>
      <c r="P214" s="4" t="s">
        <v>38</v>
      </c>
      <c r="Q214" s="10" t="s">
        <v>42</v>
      </c>
      <c r="R214" s="4" t="s">
        <v>117</v>
      </c>
      <c r="S214" s="4" t="s">
        <v>1833</v>
      </c>
      <c r="T214" s="6" t="s">
        <v>2163</v>
      </c>
      <c r="U214" s="4" t="s">
        <v>129</v>
      </c>
      <c r="V214" s="4" t="s">
        <v>1820</v>
      </c>
      <c r="W214" s="4" t="s">
        <v>44</v>
      </c>
      <c r="X214" s="5" t="s">
        <v>36</v>
      </c>
      <c r="Y214" s="1" t="s">
        <v>27</v>
      </c>
      <c r="Z214" s="1" t="s">
        <v>27</v>
      </c>
      <c r="AA214" s="1" t="s">
        <v>27</v>
      </c>
      <c r="AC214" s="2" t="str">
        <f t="shared" si="70"/>
        <v>85</v>
      </c>
      <c r="AD214" s="2">
        <f t="shared" si="63"/>
        <v>2.44</v>
      </c>
      <c r="AE214" s="2">
        <f t="shared" si="71"/>
        <v>2.0739999999999998</v>
      </c>
      <c r="AF214" s="2" t="str">
        <f t="shared" si="60"/>
        <v>20</v>
      </c>
      <c r="AG214" s="1" t="str">
        <f t="shared" si="75"/>
        <v>30</v>
      </c>
      <c r="AH214" s="4">
        <v>20</v>
      </c>
      <c r="AI214" s="1">
        <f t="shared" si="72"/>
        <v>41.48</v>
      </c>
      <c r="AJ214" s="1">
        <f t="shared" si="73"/>
        <v>0</v>
      </c>
      <c r="AK214" s="7">
        <f t="shared" si="76"/>
        <v>41.48</v>
      </c>
      <c r="AL214" s="1">
        <v>0</v>
      </c>
      <c r="AM214" s="1">
        <f t="shared" si="69"/>
        <v>41.48</v>
      </c>
      <c r="AO214" s="8">
        <v>41</v>
      </c>
      <c r="AP214" s="17"/>
      <c r="AR214" s="4">
        <v>10</v>
      </c>
      <c r="AS214" s="4">
        <v>20</v>
      </c>
      <c r="AT214" s="20">
        <v>11</v>
      </c>
      <c r="AU214" s="12">
        <f t="shared" si="74"/>
        <v>41</v>
      </c>
      <c r="AV214" s="17"/>
      <c r="AZ214" s="20"/>
      <c r="BA214" s="14">
        <f t="shared" si="64"/>
        <v>0</v>
      </c>
      <c r="BB214" s="17"/>
      <c r="BF214" s="20"/>
      <c r="BG214" s="16">
        <f t="shared" si="65"/>
        <v>0</v>
      </c>
      <c r="BH214" s="16">
        <f t="shared" si="66"/>
        <v>41</v>
      </c>
    </row>
    <row r="215" spans="1:60" ht="25.5" customHeight="1" x14ac:dyDescent="0.25">
      <c r="A215" s="130" t="s">
        <v>2958</v>
      </c>
      <c r="B215" s="84" t="s">
        <v>2951</v>
      </c>
      <c r="C215" s="1" t="s">
        <v>1806</v>
      </c>
      <c r="D215" s="84">
        <v>8.2799999999999994</v>
      </c>
      <c r="E215" s="84" t="s">
        <v>454</v>
      </c>
      <c r="F215" s="84" t="s">
        <v>37</v>
      </c>
      <c r="G215" s="1" t="s">
        <v>27</v>
      </c>
      <c r="H215" s="1" t="s">
        <v>27</v>
      </c>
      <c r="I215" s="1" t="s">
        <v>27</v>
      </c>
      <c r="J215" s="4" t="s">
        <v>804</v>
      </c>
      <c r="K215" s="46" t="s">
        <v>2169</v>
      </c>
      <c r="L215" s="46" t="s">
        <v>2170</v>
      </c>
      <c r="M215" s="84" t="s">
        <v>99</v>
      </c>
      <c r="N215" s="84" t="s">
        <v>2954</v>
      </c>
      <c r="O215" s="3" t="s">
        <v>33</v>
      </c>
      <c r="P215" s="4" t="s">
        <v>38</v>
      </c>
      <c r="Q215" s="10" t="s">
        <v>42</v>
      </c>
      <c r="R215" s="4" t="s">
        <v>117</v>
      </c>
      <c r="S215" s="4" t="s">
        <v>1833</v>
      </c>
      <c r="T215" s="6" t="s">
        <v>2163</v>
      </c>
      <c r="U215" s="4" t="s">
        <v>129</v>
      </c>
      <c r="V215" s="4" t="s">
        <v>1820</v>
      </c>
      <c r="W215" s="4" t="s">
        <v>44</v>
      </c>
      <c r="X215" s="5" t="s">
        <v>36</v>
      </c>
      <c r="Y215" s="1" t="s">
        <v>27</v>
      </c>
      <c r="Z215" s="1" t="s">
        <v>27</v>
      </c>
      <c r="AA215" s="1" t="s">
        <v>27</v>
      </c>
      <c r="AC215" s="2" t="str">
        <f t="shared" si="70"/>
        <v>80</v>
      </c>
      <c r="AD215" s="2">
        <f t="shared" si="63"/>
        <v>8.2799999999999994</v>
      </c>
      <c r="AE215" s="2">
        <f t="shared" si="71"/>
        <v>6.6239999999999997</v>
      </c>
      <c r="AF215" s="2" t="str">
        <f t="shared" si="60"/>
        <v>40</v>
      </c>
      <c r="AG215" s="1" t="str">
        <f t="shared" si="75"/>
        <v>30</v>
      </c>
      <c r="AH215" s="4">
        <v>20</v>
      </c>
      <c r="AI215" s="1">
        <f t="shared" si="72"/>
        <v>132.47999999999999</v>
      </c>
      <c r="AJ215" s="1">
        <f t="shared" si="73"/>
        <v>0</v>
      </c>
      <c r="AK215" s="7">
        <f t="shared" si="76"/>
        <v>132.47999999999999</v>
      </c>
      <c r="AL215" s="1">
        <v>0</v>
      </c>
      <c r="AM215" s="1">
        <f t="shared" si="69"/>
        <v>132.47999999999999</v>
      </c>
      <c r="AO215" s="8">
        <v>132</v>
      </c>
      <c r="AP215" s="17"/>
      <c r="AR215" s="4">
        <v>20</v>
      </c>
      <c r="AS215" s="4">
        <v>40</v>
      </c>
      <c r="AT215" s="20">
        <v>40</v>
      </c>
      <c r="AU215" s="12">
        <f t="shared" si="74"/>
        <v>100</v>
      </c>
      <c r="AV215" s="17">
        <v>32</v>
      </c>
      <c r="AZ215" s="20"/>
      <c r="BA215" s="14">
        <f t="shared" si="64"/>
        <v>32</v>
      </c>
      <c r="BB215" s="17"/>
      <c r="BF215" s="20"/>
      <c r="BG215" s="16">
        <f t="shared" si="65"/>
        <v>0</v>
      </c>
      <c r="BH215" s="16">
        <f t="shared" si="66"/>
        <v>132</v>
      </c>
    </row>
    <row r="216" spans="1:60" ht="25.5" customHeight="1" x14ac:dyDescent="0.25">
      <c r="A216" s="1" t="s">
        <v>462</v>
      </c>
      <c r="B216" s="1" t="s">
        <v>463</v>
      </c>
      <c r="C216" s="1" t="s">
        <v>1806</v>
      </c>
      <c r="D216" s="2">
        <v>0.23</v>
      </c>
      <c r="E216" s="1" t="s">
        <v>454</v>
      </c>
      <c r="F216" s="1" t="s">
        <v>73</v>
      </c>
      <c r="G216" s="1" t="s">
        <v>27</v>
      </c>
      <c r="H216" s="1" t="s">
        <v>27</v>
      </c>
      <c r="I216" s="1" t="s">
        <v>27</v>
      </c>
      <c r="J216" s="4" t="s">
        <v>2970</v>
      </c>
      <c r="K216" s="3">
        <v>0</v>
      </c>
      <c r="L216" s="3">
        <v>100</v>
      </c>
      <c r="M216" s="4" t="s">
        <v>177</v>
      </c>
      <c r="N216" s="4" t="s">
        <v>464</v>
      </c>
      <c r="O216" s="62" t="s">
        <v>33</v>
      </c>
      <c r="P216" s="3" t="s">
        <v>38</v>
      </c>
      <c r="Q216" s="5" t="s">
        <v>42</v>
      </c>
      <c r="R216" s="4" t="s">
        <v>2554</v>
      </c>
      <c r="S216" s="4" t="s">
        <v>2090</v>
      </c>
      <c r="T216" s="6" t="s">
        <v>2163</v>
      </c>
      <c r="U216" s="4" t="s">
        <v>151</v>
      </c>
      <c r="V216" s="4" t="s">
        <v>1820</v>
      </c>
      <c r="W216" s="4" t="s">
        <v>147</v>
      </c>
      <c r="X216" s="4" t="s">
        <v>36</v>
      </c>
      <c r="Y216" s="1" t="s">
        <v>27</v>
      </c>
      <c r="Z216" s="1" t="s">
        <v>27</v>
      </c>
      <c r="AA216" s="1" t="s">
        <v>27</v>
      </c>
      <c r="AB216" s="1"/>
      <c r="AC216" s="2" t="str">
        <f t="shared" si="70"/>
        <v>100</v>
      </c>
      <c r="AD216" s="2">
        <f t="shared" si="63"/>
        <v>0.23</v>
      </c>
      <c r="AE216" s="2">
        <f t="shared" si="71"/>
        <v>0.23</v>
      </c>
      <c r="AF216" s="2" t="str">
        <f t="shared" si="60"/>
        <v>5</v>
      </c>
      <c r="AG216" s="1" t="str">
        <f t="shared" si="75"/>
        <v>24</v>
      </c>
      <c r="AH216" s="1">
        <v>20</v>
      </c>
      <c r="AI216" s="1">
        <f t="shared" si="72"/>
        <v>0</v>
      </c>
      <c r="AJ216" s="1">
        <f t="shared" si="73"/>
        <v>4.6000000000000005</v>
      </c>
      <c r="AK216" s="7">
        <f t="shared" si="76"/>
        <v>4.6000000000000005</v>
      </c>
      <c r="AL216" s="7">
        <v>0</v>
      </c>
      <c r="AM216" s="7">
        <f t="shared" si="69"/>
        <v>4.6000000000000005</v>
      </c>
      <c r="AN216" s="7"/>
      <c r="AO216" s="8">
        <v>5</v>
      </c>
      <c r="AP216" s="9"/>
      <c r="AQ216" s="1"/>
      <c r="AR216" s="45">
        <v>5</v>
      </c>
      <c r="AS216" s="1"/>
      <c r="AT216" s="15"/>
      <c r="AU216" s="12">
        <f t="shared" si="74"/>
        <v>5</v>
      </c>
      <c r="AV216" s="9"/>
      <c r="AW216" s="1"/>
      <c r="AX216" s="1"/>
      <c r="AY216" s="1"/>
      <c r="AZ216" s="15"/>
      <c r="BA216" s="14">
        <f t="shared" si="64"/>
        <v>0</v>
      </c>
      <c r="BB216" s="9"/>
      <c r="BC216" s="1"/>
      <c r="BD216" s="1"/>
      <c r="BE216" s="1"/>
      <c r="BF216" s="15"/>
      <c r="BG216" s="16">
        <f t="shared" si="65"/>
        <v>0</v>
      </c>
      <c r="BH216" s="16">
        <f t="shared" si="66"/>
        <v>5</v>
      </c>
    </row>
    <row r="217" spans="1:60" ht="25.5" customHeight="1" x14ac:dyDescent="0.25">
      <c r="A217" s="1" t="s">
        <v>465</v>
      </c>
      <c r="B217" s="1" t="s">
        <v>466</v>
      </c>
      <c r="C217" s="1" t="s">
        <v>1806</v>
      </c>
      <c r="D217" s="2">
        <v>0.43</v>
      </c>
      <c r="E217" s="1" t="s">
        <v>454</v>
      </c>
      <c r="F217" s="1" t="s">
        <v>73</v>
      </c>
      <c r="G217" s="1" t="s">
        <v>27</v>
      </c>
      <c r="H217" s="1" t="s">
        <v>27</v>
      </c>
      <c r="I217" s="1" t="s">
        <v>27</v>
      </c>
      <c r="J217" s="4" t="s">
        <v>804</v>
      </c>
      <c r="K217" s="4">
        <v>100</v>
      </c>
      <c r="L217" s="4">
        <v>0</v>
      </c>
      <c r="M217" s="4" t="s">
        <v>292</v>
      </c>
      <c r="N217" s="4" t="s">
        <v>467</v>
      </c>
      <c r="O217" s="62" t="s">
        <v>33</v>
      </c>
      <c r="P217" s="3" t="s">
        <v>38</v>
      </c>
      <c r="Q217" s="5" t="s">
        <v>42</v>
      </c>
      <c r="R217" s="4" t="s">
        <v>117</v>
      </c>
      <c r="S217" s="4" t="s">
        <v>1833</v>
      </c>
      <c r="T217" s="6" t="s">
        <v>2163</v>
      </c>
      <c r="U217" s="4" t="s">
        <v>1503</v>
      </c>
      <c r="V217" s="4" t="s">
        <v>1820</v>
      </c>
      <c r="W217" s="4" t="s">
        <v>278</v>
      </c>
      <c r="X217" s="4" t="s">
        <v>36</v>
      </c>
      <c r="Y217" s="1" t="s">
        <v>27</v>
      </c>
      <c r="Z217" s="1" t="s">
        <v>27</v>
      </c>
      <c r="AA217" s="1" t="s">
        <v>27</v>
      </c>
      <c r="AB217" s="1"/>
      <c r="AC217" s="2" t="str">
        <f t="shared" si="70"/>
        <v>100</v>
      </c>
      <c r="AD217" s="2">
        <f t="shared" si="63"/>
        <v>0.43</v>
      </c>
      <c r="AE217" s="2">
        <f t="shared" si="71"/>
        <v>0.43</v>
      </c>
      <c r="AF217" s="2" t="str">
        <f t="shared" si="60"/>
        <v>5</v>
      </c>
      <c r="AG217" s="1" t="str">
        <f t="shared" si="75"/>
        <v>24</v>
      </c>
      <c r="AH217" s="1">
        <v>20</v>
      </c>
      <c r="AI217" s="1">
        <f t="shared" si="72"/>
        <v>8.6</v>
      </c>
      <c r="AJ217" s="1">
        <f t="shared" si="73"/>
        <v>0</v>
      </c>
      <c r="AK217" s="7">
        <f t="shared" si="76"/>
        <v>8.6</v>
      </c>
      <c r="AL217" s="7">
        <v>0</v>
      </c>
      <c r="AM217" s="7">
        <f t="shared" si="69"/>
        <v>8.6</v>
      </c>
      <c r="AN217" s="7"/>
      <c r="AO217" s="8">
        <v>9</v>
      </c>
      <c r="AP217" s="9"/>
      <c r="AQ217" s="1"/>
      <c r="AR217" s="45">
        <v>5</v>
      </c>
      <c r="AS217" s="1">
        <v>4</v>
      </c>
      <c r="AT217" s="15"/>
      <c r="AU217" s="12">
        <f t="shared" si="74"/>
        <v>9</v>
      </c>
      <c r="AV217" s="9"/>
      <c r="AW217" s="1"/>
      <c r="AX217" s="1"/>
      <c r="AY217" s="1"/>
      <c r="AZ217" s="15"/>
      <c r="BA217" s="14">
        <f t="shared" si="64"/>
        <v>0</v>
      </c>
      <c r="BB217" s="9"/>
      <c r="BC217" s="1"/>
      <c r="BD217" s="1"/>
      <c r="BE217" s="1"/>
      <c r="BF217" s="15"/>
      <c r="BG217" s="16">
        <f t="shared" si="65"/>
        <v>0</v>
      </c>
      <c r="BH217" s="16">
        <f t="shared" si="66"/>
        <v>9</v>
      </c>
    </row>
    <row r="218" spans="1:60" ht="25.5" customHeight="1" x14ac:dyDescent="0.25">
      <c r="A218" s="1" t="s">
        <v>468</v>
      </c>
      <c r="B218" s="1" t="s">
        <v>469</v>
      </c>
      <c r="C218" s="1" t="s">
        <v>1806</v>
      </c>
      <c r="D218" s="2">
        <v>0.83</v>
      </c>
      <c r="E218" s="1" t="s">
        <v>454</v>
      </c>
      <c r="F218" s="1" t="s">
        <v>73</v>
      </c>
      <c r="G218" s="1" t="s">
        <v>27</v>
      </c>
      <c r="H218" s="1" t="s">
        <v>27</v>
      </c>
      <c r="I218" s="1" t="s">
        <v>27</v>
      </c>
      <c r="J218" s="4" t="s">
        <v>804</v>
      </c>
      <c r="K218" s="4">
        <v>100</v>
      </c>
      <c r="L218" s="4">
        <v>0</v>
      </c>
      <c r="M218" s="4" t="s">
        <v>292</v>
      </c>
      <c r="N218" s="4" t="s">
        <v>470</v>
      </c>
      <c r="O218" s="3" t="s">
        <v>33</v>
      </c>
      <c r="P218" s="3" t="s">
        <v>38</v>
      </c>
      <c r="Q218" s="4" t="s">
        <v>471</v>
      </c>
      <c r="R218" s="4" t="s">
        <v>1836</v>
      </c>
      <c r="S218" s="19" t="s">
        <v>1835</v>
      </c>
      <c r="T218" s="6" t="s">
        <v>2163</v>
      </c>
      <c r="U218" s="4" t="s">
        <v>1503</v>
      </c>
      <c r="V218" s="4" t="s">
        <v>1820</v>
      </c>
      <c r="W218" s="4" t="s">
        <v>1889</v>
      </c>
      <c r="X218" s="4" t="s">
        <v>36</v>
      </c>
      <c r="Y218" s="1" t="s">
        <v>27</v>
      </c>
      <c r="Z218" s="1" t="s">
        <v>27</v>
      </c>
      <c r="AA218" s="1" t="s">
        <v>27</v>
      </c>
      <c r="AB218" s="1"/>
      <c r="AC218" s="2" t="str">
        <f t="shared" si="70"/>
        <v>100</v>
      </c>
      <c r="AD218" s="2">
        <f t="shared" si="63"/>
        <v>0.83</v>
      </c>
      <c r="AE218" s="2">
        <f t="shared" si="71"/>
        <v>0.83</v>
      </c>
      <c r="AF218" s="2" t="str">
        <f t="shared" si="60"/>
        <v>10</v>
      </c>
      <c r="AG218" s="1" t="str">
        <f t="shared" si="75"/>
        <v>30</v>
      </c>
      <c r="AH218" s="1">
        <v>20</v>
      </c>
      <c r="AI218" s="1">
        <f t="shared" si="72"/>
        <v>16.599999999999998</v>
      </c>
      <c r="AJ218" s="1">
        <f t="shared" si="73"/>
        <v>0</v>
      </c>
      <c r="AK218" s="7">
        <f t="shared" si="76"/>
        <v>16.599999999999998</v>
      </c>
      <c r="AL218" s="7">
        <v>0</v>
      </c>
      <c r="AM218" s="7">
        <f t="shared" si="69"/>
        <v>16.599999999999998</v>
      </c>
      <c r="AN218" s="7"/>
      <c r="AO218" s="8">
        <v>17</v>
      </c>
      <c r="AP218" s="9"/>
      <c r="AQ218" s="10"/>
      <c r="AR218" s="10">
        <v>5</v>
      </c>
      <c r="AS218" s="1">
        <v>10</v>
      </c>
      <c r="AT218" s="15">
        <v>2</v>
      </c>
      <c r="AU218" s="12">
        <f t="shared" si="74"/>
        <v>17</v>
      </c>
      <c r="AV218" s="17"/>
      <c r="AX218" s="1"/>
      <c r="AY218" s="1"/>
      <c r="AZ218" s="15"/>
      <c r="BA218" s="14">
        <f t="shared" si="64"/>
        <v>0</v>
      </c>
      <c r="BB218" s="9"/>
      <c r="BC218" s="1"/>
      <c r="BD218" s="1"/>
      <c r="BE218" s="1"/>
      <c r="BF218" s="15"/>
      <c r="BG218" s="16">
        <f t="shared" si="65"/>
        <v>0</v>
      </c>
      <c r="BH218" s="16">
        <f t="shared" si="66"/>
        <v>17</v>
      </c>
    </row>
    <row r="219" spans="1:60" ht="25.5" customHeight="1" x14ac:dyDescent="0.25">
      <c r="A219" s="1" t="s">
        <v>472</v>
      </c>
      <c r="B219" s="1" t="s">
        <v>473</v>
      </c>
      <c r="C219" s="1" t="s">
        <v>1806</v>
      </c>
      <c r="D219" s="2">
        <v>2.79</v>
      </c>
      <c r="E219" s="1" t="s">
        <v>454</v>
      </c>
      <c r="F219" s="1" t="s">
        <v>73</v>
      </c>
      <c r="G219" s="1" t="s">
        <v>27</v>
      </c>
      <c r="H219" s="1" t="s">
        <v>27</v>
      </c>
      <c r="I219" s="1" t="s">
        <v>27</v>
      </c>
      <c r="J219" s="4" t="s">
        <v>804</v>
      </c>
      <c r="K219" s="4">
        <v>100</v>
      </c>
      <c r="L219" s="4">
        <v>0</v>
      </c>
      <c r="M219" s="4" t="s">
        <v>292</v>
      </c>
      <c r="N219" s="4" t="s">
        <v>474</v>
      </c>
      <c r="O219" s="3" t="s">
        <v>33</v>
      </c>
      <c r="P219" s="3" t="s">
        <v>38</v>
      </c>
      <c r="Q219" s="4" t="s">
        <v>475</v>
      </c>
      <c r="R219" s="4" t="s">
        <v>1836</v>
      </c>
      <c r="S219" s="19" t="s">
        <v>1835</v>
      </c>
      <c r="T219" s="6" t="s">
        <v>2163</v>
      </c>
      <c r="U219" s="4" t="s">
        <v>1503</v>
      </c>
      <c r="V219" s="4" t="s">
        <v>1853</v>
      </c>
      <c r="W219" s="4" t="s">
        <v>1889</v>
      </c>
      <c r="X219" s="4" t="s">
        <v>36</v>
      </c>
      <c r="Y219" s="1" t="s">
        <v>27</v>
      </c>
      <c r="Z219" s="1" t="s">
        <v>27</v>
      </c>
      <c r="AA219" s="1" t="s">
        <v>27</v>
      </c>
      <c r="AB219" s="1"/>
      <c r="AC219" s="2" t="str">
        <f t="shared" si="70"/>
        <v>85</v>
      </c>
      <c r="AD219" s="2">
        <f t="shared" si="63"/>
        <v>2.79</v>
      </c>
      <c r="AE219" s="2">
        <f t="shared" si="71"/>
        <v>2.3715000000000002</v>
      </c>
      <c r="AF219" s="2" t="str">
        <f t="shared" si="60"/>
        <v>20</v>
      </c>
      <c r="AG219" s="1" t="str">
        <f t="shared" si="75"/>
        <v>30</v>
      </c>
      <c r="AH219" s="1">
        <v>20</v>
      </c>
      <c r="AI219" s="1">
        <f t="shared" si="72"/>
        <v>47.430000000000007</v>
      </c>
      <c r="AJ219" s="1">
        <f t="shared" si="73"/>
        <v>0</v>
      </c>
      <c r="AK219" s="7">
        <f t="shared" si="76"/>
        <v>47.430000000000007</v>
      </c>
      <c r="AL219" s="7">
        <v>0</v>
      </c>
      <c r="AM219" s="7">
        <f t="shared" ref="AM219:AM250" si="77">AK219-AL219</f>
        <v>47.430000000000007</v>
      </c>
      <c r="AN219" s="7"/>
      <c r="AO219" s="8">
        <v>47</v>
      </c>
      <c r="AP219" s="9"/>
      <c r="AQ219" s="1"/>
      <c r="AR219" s="1">
        <v>10</v>
      </c>
      <c r="AS219" s="10">
        <v>20</v>
      </c>
      <c r="AT219" s="15">
        <v>17</v>
      </c>
      <c r="AU219" s="12">
        <f t="shared" si="74"/>
        <v>47</v>
      </c>
      <c r="AV219" s="9"/>
      <c r="AW219" s="1"/>
      <c r="AX219" s="1"/>
      <c r="AY219" s="1"/>
      <c r="AZ219" s="15"/>
      <c r="BA219" s="14">
        <f t="shared" si="64"/>
        <v>0</v>
      </c>
      <c r="BB219" s="9"/>
      <c r="BC219" s="1"/>
      <c r="BD219" s="1"/>
      <c r="BE219" s="1"/>
      <c r="BF219" s="15"/>
      <c r="BG219" s="16">
        <f t="shared" si="65"/>
        <v>0</v>
      </c>
      <c r="BH219" s="16">
        <f t="shared" si="66"/>
        <v>47</v>
      </c>
    </row>
    <row r="220" spans="1:60" ht="25.5" customHeight="1" x14ac:dyDescent="0.25">
      <c r="A220" s="4" t="s">
        <v>982</v>
      </c>
      <c r="B220" s="4" t="s">
        <v>983</v>
      </c>
      <c r="C220" s="5" t="s">
        <v>1816</v>
      </c>
      <c r="D220" s="21">
        <v>0.08</v>
      </c>
      <c r="E220" s="4" t="s">
        <v>480</v>
      </c>
      <c r="F220" s="4" t="s">
        <v>73</v>
      </c>
      <c r="G220" s="4" t="s">
        <v>984</v>
      </c>
      <c r="H220" s="1" t="s">
        <v>1823</v>
      </c>
      <c r="I220" s="1" t="s">
        <v>27</v>
      </c>
      <c r="J220" s="18" t="s">
        <v>804</v>
      </c>
      <c r="K220" s="22">
        <v>100</v>
      </c>
      <c r="L220" s="18">
        <v>0</v>
      </c>
      <c r="M220" s="4" t="s">
        <v>172</v>
      </c>
      <c r="N220" s="4" t="s">
        <v>793</v>
      </c>
      <c r="O220" s="62" t="s">
        <v>33</v>
      </c>
      <c r="P220" s="4" t="s">
        <v>38</v>
      </c>
      <c r="Q220" s="10" t="s">
        <v>42</v>
      </c>
      <c r="R220" s="5"/>
      <c r="S220" s="5"/>
      <c r="T220" s="5"/>
      <c r="U220" s="5"/>
      <c r="V220" s="5"/>
      <c r="W220" s="5"/>
      <c r="X220" s="5" t="s">
        <v>36</v>
      </c>
      <c r="Y220" s="24">
        <v>42930</v>
      </c>
      <c r="Z220" s="4" t="s">
        <v>32</v>
      </c>
      <c r="AA220" s="41">
        <v>44287</v>
      </c>
      <c r="AB220" s="41" t="s">
        <v>38</v>
      </c>
      <c r="AC220" s="2" t="str">
        <f t="shared" si="70"/>
        <v>100</v>
      </c>
      <c r="AD220" s="2">
        <f t="shared" si="63"/>
        <v>0.08</v>
      </c>
      <c r="AE220" s="2">
        <f t="shared" si="71"/>
        <v>0.08</v>
      </c>
      <c r="AF220" s="1" t="str">
        <f t="shared" si="60"/>
        <v>5</v>
      </c>
      <c r="AG220" s="1">
        <v>12</v>
      </c>
      <c r="AH220" s="1" t="s">
        <v>27</v>
      </c>
      <c r="AI220" s="1">
        <f t="shared" si="72"/>
        <v>1</v>
      </c>
      <c r="AJ220" s="1">
        <f t="shared" si="73"/>
        <v>0</v>
      </c>
      <c r="AK220" s="25">
        <v>1</v>
      </c>
      <c r="AL220" s="1">
        <v>0</v>
      </c>
      <c r="AM220" s="1">
        <f t="shared" si="77"/>
        <v>1</v>
      </c>
      <c r="AN220" s="1"/>
      <c r="AO220" s="47">
        <v>1</v>
      </c>
      <c r="AP220" s="27"/>
      <c r="AQ220" s="28">
        <v>1</v>
      </c>
      <c r="AR220" s="25"/>
      <c r="AT220" s="29"/>
      <c r="AU220" s="12">
        <f t="shared" si="74"/>
        <v>1</v>
      </c>
      <c r="AV220" s="30"/>
      <c r="AW220" s="28"/>
      <c r="AX220" s="1"/>
      <c r="AY220" s="1"/>
      <c r="AZ220" s="15"/>
      <c r="BA220" s="14">
        <f t="shared" si="64"/>
        <v>0</v>
      </c>
      <c r="BB220" s="9"/>
      <c r="BC220" s="1"/>
      <c r="BD220" s="1"/>
      <c r="BE220" s="1"/>
      <c r="BF220" s="15"/>
      <c r="BG220" s="16">
        <f t="shared" si="65"/>
        <v>0</v>
      </c>
      <c r="BH220" s="16">
        <f t="shared" si="66"/>
        <v>1</v>
      </c>
    </row>
    <row r="221" spans="1:60" ht="25.5" customHeight="1" x14ac:dyDescent="0.25">
      <c r="A221" s="4" t="s">
        <v>2906</v>
      </c>
      <c r="B221" s="122" t="s">
        <v>2701</v>
      </c>
      <c r="C221" s="1" t="s">
        <v>1806</v>
      </c>
      <c r="D221" s="5">
        <v>1.71</v>
      </c>
      <c r="E221" s="4" t="s">
        <v>480</v>
      </c>
      <c r="F221" s="5" t="s">
        <v>73</v>
      </c>
      <c r="G221" s="1" t="s">
        <v>27</v>
      </c>
      <c r="H221" s="1" t="s">
        <v>27</v>
      </c>
      <c r="I221" s="1" t="s">
        <v>27</v>
      </c>
      <c r="J221" s="4" t="s">
        <v>804</v>
      </c>
      <c r="K221" s="4">
        <v>100</v>
      </c>
      <c r="L221" s="4">
        <v>0</v>
      </c>
      <c r="M221" s="23" t="s">
        <v>898</v>
      </c>
      <c r="N221" s="4" t="s">
        <v>2776</v>
      </c>
      <c r="O221" s="73" t="s">
        <v>2857</v>
      </c>
      <c r="P221" s="4" t="s">
        <v>38</v>
      </c>
      <c r="Q221" s="4" t="s">
        <v>42</v>
      </c>
      <c r="R221" s="4" t="s">
        <v>117</v>
      </c>
      <c r="S221" s="4" t="s">
        <v>1833</v>
      </c>
      <c r="T221" s="6" t="s">
        <v>2163</v>
      </c>
      <c r="U221" s="4" t="s">
        <v>129</v>
      </c>
      <c r="V221" s="4" t="s">
        <v>1820</v>
      </c>
      <c r="W221" s="4" t="s">
        <v>44</v>
      </c>
      <c r="X221" s="4" t="s">
        <v>36</v>
      </c>
      <c r="Y221" s="1" t="s">
        <v>27</v>
      </c>
      <c r="Z221" s="1" t="s">
        <v>27</v>
      </c>
      <c r="AA221" s="1" t="s">
        <v>27</v>
      </c>
      <c r="AC221" s="2" t="str">
        <f t="shared" si="70"/>
        <v>85</v>
      </c>
      <c r="AD221" s="2">
        <f t="shared" si="63"/>
        <v>1.71</v>
      </c>
      <c r="AE221" s="2">
        <f t="shared" si="71"/>
        <v>1.4535</v>
      </c>
      <c r="AF221" s="2" t="str">
        <f t="shared" si="60"/>
        <v>20</v>
      </c>
      <c r="AG221" s="1" t="str">
        <f>IF(AK221&lt;=10,"24",IF(AK221&gt;10,"30"))</f>
        <v>30</v>
      </c>
      <c r="AH221" s="4">
        <v>20</v>
      </c>
      <c r="AI221" s="1">
        <f t="shared" si="72"/>
        <v>29.07</v>
      </c>
      <c r="AJ221" s="1">
        <f t="shared" si="73"/>
        <v>0</v>
      </c>
      <c r="AK221" s="7">
        <f>AE221*AH221</f>
        <v>29.07</v>
      </c>
      <c r="AL221" s="1">
        <v>0</v>
      </c>
      <c r="AM221" s="1">
        <f t="shared" si="77"/>
        <v>29.07</v>
      </c>
      <c r="AO221" s="8">
        <v>29</v>
      </c>
      <c r="AP221" s="17"/>
      <c r="AR221" s="4">
        <v>10</v>
      </c>
      <c r="AS221" s="4">
        <v>19</v>
      </c>
      <c r="AT221" s="20"/>
      <c r="AU221" s="12">
        <f t="shared" si="74"/>
        <v>29</v>
      </c>
      <c r="AV221" s="17"/>
      <c r="AZ221" s="20"/>
      <c r="BA221" s="14">
        <f t="shared" si="64"/>
        <v>0</v>
      </c>
      <c r="BB221" s="17"/>
      <c r="BF221" s="20"/>
      <c r="BG221" s="16">
        <f t="shared" si="65"/>
        <v>0</v>
      </c>
      <c r="BH221" s="16">
        <f t="shared" si="66"/>
        <v>29</v>
      </c>
    </row>
    <row r="222" spans="1:60" ht="25.5" customHeight="1" x14ac:dyDescent="0.25">
      <c r="A222" s="1" t="s">
        <v>2458</v>
      </c>
      <c r="B222" s="1" t="s">
        <v>482</v>
      </c>
      <c r="C222" s="1" t="s">
        <v>1806</v>
      </c>
      <c r="D222" s="2">
        <v>3.45</v>
      </c>
      <c r="E222" s="1" t="s">
        <v>481</v>
      </c>
      <c r="F222" s="1" t="s">
        <v>73</v>
      </c>
      <c r="G222" s="1" t="s">
        <v>27</v>
      </c>
      <c r="H222" s="1" t="s">
        <v>27</v>
      </c>
      <c r="I222" s="1" t="s">
        <v>27</v>
      </c>
      <c r="J222" s="4" t="s">
        <v>804</v>
      </c>
      <c r="K222" s="4">
        <v>100</v>
      </c>
      <c r="L222" s="4">
        <v>0</v>
      </c>
      <c r="M222" s="4" t="s">
        <v>30</v>
      </c>
      <c r="N222" s="4" t="s">
        <v>2021</v>
      </c>
      <c r="O222" s="3" t="s">
        <v>33</v>
      </c>
      <c r="P222" s="3" t="s">
        <v>38</v>
      </c>
      <c r="Q222" s="5" t="s">
        <v>42</v>
      </c>
      <c r="R222" s="4" t="s">
        <v>117</v>
      </c>
      <c r="S222" s="4" t="s">
        <v>1833</v>
      </c>
      <c r="T222" s="6" t="s">
        <v>2163</v>
      </c>
      <c r="U222" s="4" t="s">
        <v>151</v>
      </c>
      <c r="V222" s="4" t="s">
        <v>1820</v>
      </c>
      <c r="W222" s="4" t="s">
        <v>1901</v>
      </c>
      <c r="X222" s="4" t="s">
        <v>36</v>
      </c>
      <c r="Y222" s="1" t="s">
        <v>27</v>
      </c>
      <c r="Z222" s="1" t="s">
        <v>27</v>
      </c>
      <c r="AA222" s="1" t="s">
        <v>27</v>
      </c>
      <c r="AB222" s="1"/>
      <c r="AC222" s="2" t="str">
        <f t="shared" si="70"/>
        <v>85</v>
      </c>
      <c r="AD222" s="2">
        <f t="shared" si="63"/>
        <v>3.45</v>
      </c>
      <c r="AE222" s="2">
        <f t="shared" si="71"/>
        <v>2.9325000000000001</v>
      </c>
      <c r="AF222" s="2" t="str">
        <f t="shared" si="60"/>
        <v>30</v>
      </c>
      <c r="AG222" s="1" t="str">
        <f>IF(AK222&lt;=10,"24",IF(AK222&gt;10,"30"))</f>
        <v>30</v>
      </c>
      <c r="AH222" s="1">
        <v>20</v>
      </c>
      <c r="AI222" s="1">
        <f t="shared" si="72"/>
        <v>58.650000000000006</v>
      </c>
      <c r="AJ222" s="1">
        <f t="shared" si="73"/>
        <v>0</v>
      </c>
      <c r="AK222" s="7">
        <f>AE222*AH222</f>
        <v>58.650000000000006</v>
      </c>
      <c r="AL222" s="7">
        <v>0</v>
      </c>
      <c r="AM222" s="7">
        <f t="shared" si="77"/>
        <v>58.650000000000006</v>
      </c>
      <c r="AN222" s="7"/>
      <c r="AO222" s="8">
        <v>59</v>
      </c>
      <c r="AP222" s="9"/>
      <c r="AQ222" s="18"/>
      <c r="AR222" s="4">
        <v>15</v>
      </c>
      <c r="AS222" s="4">
        <v>30</v>
      </c>
      <c r="AT222" s="15">
        <v>14</v>
      </c>
      <c r="AU222" s="12">
        <f t="shared" si="74"/>
        <v>59</v>
      </c>
      <c r="AV222" s="9"/>
      <c r="AW222" s="1"/>
      <c r="AX222" s="1"/>
      <c r="AY222" s="1"/>
      <c r="AZ222" s="15"/>
      <c r="BA222" s="14">
        <f t="shared" si="64"/>
        <v>0</v>
      </c>
      <c r="BB222" s="9"/>
      <c r="BC222" s="1"/>
      <c r="BD222" s="1"/>
      <c r="BE222" s="1"/>
      <c r="BF222" s="15"/>
      <c r="BG222" s="16">
        <f t="shared" si="65"/>
        <v>0</v>
      </c>
      <c r="BH222" s="16">
        <f t="shared" si="66"/>
        <v>59</v>
      </c>
    </row>
    <row r="223" spans="1:60" ht="25.5" customHeight="1" x14ac:dyDescent="0.25">
      <c r="A223" s="4" t="s">
        <v>985</v>
      </c>
      <c r="B223" s="18" t="s">
        <v>986</v>
      </c>
      <c r="C223" s="5" t="s">
        <v>1816</v>
      </c>
      <c r="D223" s="53">
        <v>0.43</v>
      </c>
      <c r="E223" s="18" t="s">
        <v>987</v>
      </c>
      <c r="F223" s="18" t="s">
        <v>73</v>
      </c>
      <c r="G223" s="18" t="s">
        <v>988</v>
      </c>
      <c r="H223" s="1" t="s">
        <v>1823</v>
      </c>
      <c r="I223" s="1" t="s">
        <v>27</v>
      </c>
      <c r="J223" s="18" t="s">
        <v>804</v>
      </c>
      <c r="K223" s="22">
        <v>80</v>
      </c>
      <c r="L223" s="18">
        <v>20</v>
      </c>
      <c r="M223" s="23" t="s">
        <v>989</v>
      </c>
      <c r="N223" s="23" t="s">
        <v>898</v>
      </c>
      <c r="O223" s="62" t="s">
        <v>33</v>
      </c>
      <c r="P223" s="4" t="s">
        <v>38</v>
      </c>
      <c r="Q223" s="10" t="s">
        <v>42</v>
      </c>
      <c r="R223" s="5"/>
      <c r="S223" s="5"/>
      <c r="T223" s="5"/>
      <c r="U223" s="5"/>
      <c r="V223" s="5"/>
      <c r="W223" s="5"/>
      <c r="X223" s="5" t="s">
        <v>36</v>
      </c>
      <c r="Y223" s="24">
        <v>43032</v>
      </c>
      <c r="Z223" s="21" t="s">
        <v>32</v>
      </c>
      <c r="AA223" s="41">
        <v>44287</v>
      </c>
      <c r="AB223" s="41" t="s">
        <v>38</v>
      </c>
      <c r="AC223" s="2" t="str">
        <f t="shared" si="70"/>
        <v>100</v>
      </c>
      <c r="AD223" s="2">
        <f t="shared" si="63"/>
        <v>0.43</v>
      </c>
      <c r="AE223" s="2">
        <f t="shared" si="71"/>
        <v>0.43</v>
      </c>
      <c r="AF223" s="1" t="str">
        <f t="shared" si="60"/>
        <v>5</v>
      </c>
      <c r="AG223" s="1">
        <v>12</v>
      </c>
      <c r="AH223" s="1" t="s">
        <v>27</v>
      </c>
      <c r="AI223" s="1">
        <f t="shared" si="72"/>
        <v>2.4</v>
      </c>
      <c r="AJ223" s="1">
        <f t="shared" si="73"/>
        <v>0.6</v>
      </c>
      <c r="AK223" s="25">
        <v>3</v>
      </c>
      <c r="AL223" s="1">
        <v>1</v>
      </c>
      <c r="AM223" s="1">
        <f t="shared" si="77"/>
        <v>2</v>
      </c>
      <c r="AN223" s="1"/>
      <c r="AO223" s="26">
        <v>3</v>
      </c>
      <c r="AP223" s="66"/>
      <c r="AQ223" s="4">
        <v>3</v>
      </c>
      <c r="AR223" s="25"/>
      <c r="AT223" s="11"/>
      <c r="AU223" s="12">
        <f t="shared" si="74"/>
        <v>2</v>
      </c>
      <c r="AV223" s="30"/>
      <c r="AW223" s="28"/>
      <c r="AX223" s="28"/>
      <c r="AY223" s="28"/>
      <c r="AZ223" s="39"/>
      <c r="BA223" s="14">
        <f t="shared" si="64"/>
        <v>0</v>
      </c>
      <c r="BB223" s="30"/>
      <c r="BC223" s="28"/>
      <c r="BD223" s="28"/>
      <c r="BE223" s="28"/>
      <c r="BF223" s="39"/>
      <c r="BG223" s="16">
        <f t="shared" si="65"/>
        <v>0</v>
      </c>
      <c r="BH223" s="16">
        <f t="shared" si="66"/>
        <v>2</v>
      </c>
    </row>
    <row r="224" spans="1:60" ht="25.5" customHeight="1" x14ac:dyDescent="0.25">
      <c r="A224" s="4" t="s">
        <v>990</v>
      </c>
      <c r="B224" s="18" t="s">
        <v>991</v>
      </c>
      <c r="C224" s="5" t="s">
        <v>1816</v>
      </c>
      <c r="D224" s="53">
        <v>0.03</v>
      </c>
      <c r="E224" s="18" t="s">
        <v>987</v>
      </c>
      <c r="F224" s="18" t="s">
        <v>73</v>
      </c>
      <c r="G224" s="18" t="s">
        <v>992</v>
      </c>
      <c r="H224" s="1" t="s">
        <v>1824</v>
      </c>
      <c r="I224" s="1" t="s">
        <v>27</v>
      </c>
      <c r="J224" s="18" t="s">
        <v>804</v>
      </c>
      <c r="K224" s="22">
        <v>100</v>
      </c>
      <c r="L224" s="18">
        <v>0</v>
      </c>
      <c r="M224" s="23" t="s">
        <v>811</v>
      </c>
      <c r="N224" s="23" t="s">
        <v>793</v>
      </c>
      <c r="O224" s="62" t="s">
        <v>33</v>
      </c>
      <c r="P224" s="4" t="s">
        <v>38</v>
      </c>
      <c r="Q224" s="10" t="s">
        <v>42</v>
      </c>
      <c r="R224" s="5"/>
      <c r="S224" s="5"/>
      <c r="T224" s="5"/>
      <c r="U224" s="5"/>
      <c r="V224" s="5"/>
      <c r="W224" s="5"/>
      <c r="X224" s="5" t="s">
        <v>36</v>
      </c>
      <c r="Y224" s="24">
        <v>43293</v>
      </c>
      <c r="Z224" s="21" t="s">
        <v>32</v>
      </c>
      <c r="AA224" s="24">
        <v>44389</v>
      </c>
      <c r="AB224" s="24"/>
      <c r="AC224" s="2" t="str">
        <f t="shared" si="70"/>
        <v>100</v>
      </c>
      <c r="AD224" s="2">
        <f t="shared" si="63"/>
        <v>0.03</v>
      </c>
      <c r="AE224" s="2">
        <f t="shared" si="71"/>
        <v>0.03</v>
      </c>
      <c r="AF224" s="2" t="str">
        <f t="shared" si="60"/>
        <v>5</v>
      </c>
      <c r="AG224" s="1">
        <v>18</v>
      </c>
      <c r="AH224" s="1" t="s">
        <v>27</v>
      </c>
      <c r="AI224" s="1">
        <f t="shared" si="72"/>
        <v>1</v>
      </c>
      <c r="AJ224" s="1">
        <f t="shared" si="73"/>
        <v>0</v>
      </c>
      <c r="AK224" s="25">
        <v>1</v>
      </c>
      <c r="AL224" s="1">
        <v>0</v>
      </c>
      <c r="AM224" s="1">
        <f t="shared" si="77"/>
        <v>1</v>
      </c>
      <c r="AN224" s="1"/>
      <c r="AO224" s="47">
        <v>1</v>
      </c>
      <c r="AP224" s="27"/>
      <c r="AQ224" s="28">
        <v>1</v>
      </c>
      <c r="AS224" s="25"/>
      <c r="AT224" s="11"/>
      <c r="AU224" s="12">
        <f t="shared" si="74"/>
        <v>1</v>
      </c>
      <c r="AV224" s="30"/>
      <c r="AW224" s="28"/>
      <c r="AX224" s="28"/>
      <c r="AY224" s="28"/>
      <c r="AZ224" s="39"/>
      <c r="BA224" s="14">
        <f t="shared" si="64"/>
        <v>0</v>
      </c>
      <c r="BB224" s="30"/>
      <c r="BC224" s="28"/>
      <c r="BD224" s="28"/>
      <c r="BE224" s="28"/>
      <c r="BF224" s="39"/>
      <c r="BG224" s="16">
        <f t="shared" si="65"/>
        <v>0</v>
      </c>
      <c r="BH224" s="16">
        <f t="shared" si="66"/>
        <v>1</v>
      </c>
    </row>
    <row r="225" spans="1:61" ht="25.5" customHeight="1" x14ac:dyDescent="0.25">
      <c r="A225" s="4" t="s">
        <v>993</v>
      </c>
      <c r="B225" s="18" t="s">
        <v>994</v>
      </c>
      <c r="C225" s="5" t="s">
        <v>1816</v>
      </c>
      <c r="D225" s="53">
        <v>0.06</v>
      </c>
      <c r="E225" s="18" t="s">
        <v>987</v>
      </c>
      <c r="F225" s="18" t="s">
        <v>73</v>
      </c>
      <c r="G225" s="18" t="s">
        <v>995</v>
      </c>
      <c r="H225" s="1" t="s">
        <v>1823</v>
      </c>
      <c r="I225" s="1" t="s">
        <v>27</v>
      </c>
      <c r="J225" s="18" t="s">
        <v>2970</v>
      </c>
      <c r="K225" s="22">
        <v>0</v>
      </c>
      <c r="L225" s="18">
        <v>100</v>
      </c>
      <c r="M225" s="23" t="s">
        <v>996</v>
      </c>
      <c r="N225" s="23" t="s">
        <v>793</v>
      </c>
      <c r="O225" s="62" t="s">
        <v>33</v>
      </c>
      <c r="P225" s="4" t="s">
        <v>38</v>
      </c>
      <c r="Q225" s="10" t="s">
        <v>42</v>
      </c>
      <c r="R225" s="5"/>
      <c r="S225" s="5"/>
      <c r="T225" s="5"/>
      <c r="U225" s="5"/>
      <c r="V225" s="5"/>
      <c r="W225" s="5"/>
      <c r="X225" s="5" t="s">
        <v>36</v>
      </c>
      <c r="Y225" s="24">
        <v>43490</v>
      </c>
      <c r="Z225" s="21" t="s">
        <v>32</v>
      </c>
      <c r="AA225" s="24">
        <v>44586</v>
      </c>
      <c r="AB225" s="24"/>
      <c r="AC225" s="2" t="str">
        <f t="shared" si="70"/>
        <v>100</v>
      </c>
      <c r="AD225" s="2">
        <f t="shared" si="63"/>
        <v>0.06</v>
      </c>
      <c r="AE225" s="2">
        <f t="shared" si="71"/>
        <v>0.06</v>
      </c>
      <c r="AF225" s="1" t="str">
        <f t="shared" si="60"/>
        <v>5</v>
      </c>
      <c r="AG225" s="1">
        <v>12</v>
      </c>
      <c r="AH225" s="1" t="s">
        <v>27</v>
      </c>
      <c r="AI225" s="1">
        <f t="shared" si="72"/>
        <v>0</v>
      </c>
      <c r="AJ225" s="1">
        <f t="shared" si="73"/>
        <v>1</v>
      </c>
      <c r="AK225" s="25">
        <v>1</v>
      </c>
      <c r="AL225" s="1">
        <v>0</v>
      </c>
      <c r="AM225" s="1">
        <f t="shared" si="77"/>
        <v>1</v>
      </c>
      <c r="AN225" s="1"/>
      <c r="AO225" s="26">
        <v>1</v>
      </c>
      <c r="AP225" s="27"/>
      <c r="AQ225" s="28">
        <v>1</v>
      </c>
      <c r="AR225" s="25"/>
      <c r="AT225" s="11"/>
      <c r="AU225" s="12">
        <f t="shared" si="74"/>
        <v>1</v>
      </c>
      <c r="AV225" s="30"/>
      <c r="AW225" s="28"/>
      <c r="AX225" s="28"/>
      <c r="AY225" s="28"/>
      <c r="AZ225" s="39"/>
      <c r="BA225" s="14">
        <f t="shared" si="64"/>
        <v>0</v>
      </c>
      <c r="BB225" s="30"/>
      <c r="BC225" s="28"/>
      <c r="BD225" s="28"/>
      <c r="BE225" s="28"/>
      <c r="BF225" s="39"/>
      <c r="BG225" s="16">
        <f t="shared" si="65"/>
        <v>0</v>
      </c>
      <c r="BH225" s="16">
        <f t="shared" si="66"/>
        <v>1</v>
      </c>
    </row>
    <row r="226" spans="1:61" ht="25.5" customHeight="1" x14ac:dyDescent="0.25">
      <c r="A226" s="1" t="s">
        <v>483</v>
      </c>
      <c r="B226" s="1" t="s">
        <v>484</v>
      </c>
      <c r="C226" s="1" t="s">
        <v>1806</v>
      </c>
      <c r="D226" s="2">
        <v>4.4000000000000004</v>
      </c>
      <c r="E226" s="1" t="s">
        <v>485</v>
      </c>
      <c r="F226" s="1" t="s">
        <v>73</v>
      </c>
      <c r="G226" s="1" t="s">
        <v>27</v>
      </c>
      <c r="H226" s="1" t="s">
        <v>27</v>
      </c>
      <c r="I226" s="1" t="s">
        <v>27</v>
      </c>
      <c r="J226" s="4" t="s">
        <v>804</v>
      </c>
      <c r="K226" s="4">
        <v>100</v>
      </c>
      <c r="L226" s="4">
        <v>0</v>
      </c>
      <c r="M226" s="4" t="s">
        <v>30</v>
      </c>
      <c r="N226" s="4" t="s">
        <v>486</v>
      </c>
      <c r="O226" s="62" t="s">
        <v>33</v>
      </c>
      <c r="P226" s="3" t="s">
        <v>38</v>
      </c>
      <c r="Q226" s="4" t="s">
        <v>487</v>
      </c>
      <c r="R226" s="4" t="s">
        <v>1836</v>
      </c>
      <c r="S226" s="19" t="s">
        <v>1835</v>
      </c>
      <c r="T226" s="6" t="s">
        <v>2163</v>
      </c>
      <c r="U226" s="4" t="s">
        <v>151</v>
      </c>
      <c r="V226" s="4" t="s">
        <v>1820</v>
      </c>
      <c r="W226" s="4" t="s">
        <v>488</v>
      </c>
      <c r="X226" s="4" t="s">
        <v>36</v>
      </c>
      <c r="Y226" s="1" t="s">
        <v>27</v>
      </c>
      <c r="Z226" s="1" t="s">
        <v>27</v>
      </c>
      <c r="AA226" s="1" t="s">
        <v>27</v>
      </c>
      <c r="AB226" s="1"/>
      <c r="AC226" s="2" t="str">
        <f t="shared" si="70"/>
        <v>85</v>
      </c>
      <c r="AD226" s="2">
        <f t="shared" si="63"/>
        <v>4.4000000000000004</v>
      </c>
      <c r="AE226" s="2">
        <f t="shared" si="71"/>
        <v>3.7400000000000007</v>
      </c>
      <c r="AF226" s="2" t="str">
        <f t="shared" si="60"/>
        <v>30</v>
      </c>
      <c r="AG226" s="1" t="str">
        <f>IF(AK226&lt;=10,"24",IF(AK226&gt;10,"30"))</f>
        <v>30</v>
      </c>
      <c r="AH226" s="1">
        <v>20</v>
      </c>
      <c r="AI226" s="1">
        <f t="shared" si="72"/>
        <v>74.800000000000011</v>
      </c>
      <c r="AJ226" s="1">
        <f t="shared" si="73"/>
        <v>0</v>
      </c>
      <c r="AK226" s="7">
        <f>AE226*AH226</f>
        <v>74.800000000000011</v>
      </c>
      <c r="AL226" s="7">
        <v>0</v>
      </c>
      <c r="AM226" s="7">
        <f t="shared" si="77"/>
        <v>74.800000000000011</v>
      </c>
      <c r="AN226" s="7"/>
      <c r="AO226" s="8">
        <v>75</v>
      </c>
      <c r="AP226" s="9"/>
      <c r="AQ226" s="10"/>
      <c r="AR226" s="4">
        <v>15</v>
      </c>
      <c r="AS226" s="4">
        <v>30</v>
      </c>
      <c r="AT226" s="11">
        <v>30</v>
      </c>
      <c r="AU226" s="12">
        <f t="shared" si="74"/>
        <v>75</v>
      </c>
      <c r="AV226" s="13"/>
      <c r="AW226" s="1"/>
      <c r="AX226" s="1"/>
      <c r="AY226" s="1"/>
      <c r="AZ226" s="15"/>
      <c r="BA226" s="14">
        <f t="shared" si="64"/>
        <v>0</v>
      </c>
      <c r="BB226" s="9"/>
      <c r="BC226" s="1"/>
      <c r="BD226" s="1"/>
      <c r="BE226" s="1"/>
      <c r="BF226" s="15"/>
      <c r="BG226" s="16">
        <f t="shared" si="65"/>
        <v>0</v>
      </c>
      <c r="BH226" s="16">
        <f t="shared" si="66"/>
        <v>75</v>
      </c>
    </row>
    <row r="227" spans="1:61" ht="25.5" customHeight="1" x14ac:dyDescent="0.25">
      <c r="A227" s="1" t="s">
        <v>489</v>
      </c>
      <c r="B227" s="1" t="s">
        <v>490</v>
      </c>
      <c r="C227" s="1" t="s">
        <v>1806</v>
      </c>
      <c r="D227" s="2">
        <v>0.69</v>
      </c>
      <c r="E227" s="1" t="s">
        <v>485</v>
      </c>
      <c r="F227" s="1" t="s">
        <v>73</v>
      </c>
      <c r="G227" s="1" t="s">
        <v>27</v>
      </c>
      <c r="H227" s="1" t="s">
        <v>27</v>
      </c>
      <c r="I227" s="1" t="s">
        <v>27</v>
      </c>
      <c r="J227" s="4" t="s">
        <v>804</v>
      </c>
      <c r="K227" s="4">
        <v>100</v>
      </c>
      <c r="L227" s="4">
        <v>0</v>
      </c>
      <c r="M227" s="4" t="s">
        <v>491</v>
      </c>
      <c r="N227" s="4" t="s">
        <v>492</v>
      </c>
      <c r="O227" s="3" t="s">
        <v>33</v>
      </c>
      <c r="P227" s="3" t="s">
        <v>38</v>
      </c>
      <c r="Q227" s="5" t="s">
        <v>119</v>
      </c>
      <c r="R227" s="4" t="s">
        <v>105</v>
      </c>
      <c r="S227" s="4" t="s">
        <v>2155</v>
      </c>
      <c r="T227" s="6" t="s">
        <v>2163</v>
      </c>
      <c r="U227" s="4" t="s">
        <v>151</v>
      </c>
      <c r="V227" s="4" t="s">
        <v>1820</v>
      </c>
      <c r="W227" s="19" t="s">
        <v>1924</v>
      </c>
      <c r="X227" s="4" t="s">
        <v>226</v>
      </c>
      <c r="Y227" s="1" t="s">
        <v>27</v>
      </c>
      <c r="Z227" s="1" t="s">
        <v>27</v>
      </c>
      <c r="AA227" s="1" t="s">
        <v>27</v>
      </c>
      <c r="AB227" s="1"/>
      <c r="AC227" s="2" t="str">
        <f t="shared" si="70"/>
        <v>100</v>
      </c>
      <c r="AD227" s="2">
        <f t="shared" si="63"/>
        <v>0.69</v>
      </c>
      <c r="AE227" s="2">
        <f t="shared" si="71"/>
        <v>0.69</v>
      </c>
      <c r="AF227" s="2" t="str">
        <f t="shared" si="60"/>
        <v>10</v>
      </c>
      <c r="AG227" s="1" t="str">
        <f>IF(AK227&lt;=10,"24",IF(AK227&gt;10,"30"))</f>
        <v>30</v>
      </c>
      <c r="AH227" s="1">
        <v>20</v>
      </c>
      <c r="AI227" s="1">
        <f t="shared" si="72"/>
        <v>13.8</v>
      </c>
      <c r="AJ227" s="1">
        <f t="shared" si="73"/>
        <v>0</v>
      </c>
      <c r="AK227" s="7">
        <f>AE227*AH227</f>
        <v>13.799999999999999</v>
      </c>
      <c r="AL227" s="7">
        <v>0</v>
      </c>
      <c r="AM227" s="7">
        <f t="shared" si="77"/>
        <v>13.799999999999999</v>
      </c>
      <c r="AN227" s="7"/>
      <c r="AO227" s="8">
        <v>14</v>
      </c>
      <c r="AP227" s="9"/>
      <c r="AQ227" s="1"/>
      <c r="AR227" s="10"/>
      <c r="AS227" s="1"/>
      <c r="AT227" s="15"/>
      <c r="AU227" s="12">
        <f t="shared" si="74"/>
        <v>0</v>
      </c>
      <c r="AV227" s="9">
        <v>10</v>
      </c>
      <c r="AW227" s="1">
        <v>4</v>
      </c>
      <c r="AX227" s="1"/>
      <c r="AY227" s="1"/>
      <c r="AZ227" s="15"/>
      <c r="BA227" s="14">
        <f t="shared" si="64"/>
        <v>14</v>
      </c>
      <c r="BB227" s="9"/>
      <c r="BC227" s="1"/>
      <c r="BD227" s="1"/>
      <c r="BE227" s="1"/>
      <c r="BF227" s="15"/>
      <c r="BG227" s="16">
        <f t="shared" si="65"/>
        <v>0</v>
      </c>
      <c r="BH227" s="16">
        <f t="shared" si="66"/>
        <v>14</v>
      </c>
    </row>
    <row r="228" spans="1:61" ht="25.5" customHeight="1" x14ac:dyDescent="0.25">
      <c r="A228" s="1" t="s">
        <v>494</v>
      </c>
      <c r="B228" s="1" t="s">
        <v>495</v>
      </c>
      <c r="C228" s="1" t="s">
        <v>1806</v>
      </c>
      <c r="D228" s="2">
        <v>0.39</v>
      </c>
      <c r="E228" s="1" t="s">
        <v>485</v>
      </c>
      <c r="F228" s="1" t="s">
        <v>73</v>
      </c>
      <c r="G228" s="1" t="s">
        <v>27</v>
      </c>
      <c r="H228" s="1" t="s">
        <v>27</v>
      </c>
      <c r="I228" s="1" t="s">
        <v>27</v>
      </c>
      <c r="J228" s="4" t="s">
        <v>804</v>
      </c>
      <c r="K228" s="3">
        <v>100</v>
      </c>
      <c r="L228" s="3">
        <v>0</v>
      </c>
      <c r="M228" s="4" t="s">
        <v>292</v>
      </c>
      <c r="N228" s="4" t="s">
        <v>496</v>
      </c>
      <c r="O228" s="3" t="s">
        <v>33</v>
      </c>
      <c r="P228" s="3" t="s">
        <v>38</v>
      </c>
      <c r="Q228" s="4" t="s">
        <v>497</v>
      </c>
      <c r="R228" s="4" t="s">
        <v>295</v>
      </c>
      <c r="S228" s="4" t="s">
        <v>2161</v>
      </c>
      <c r="T228" s="6" t="s">
        <v>2163</v>
      </c>
      <c r="U228" s="4" t="s">
        <v>151</v>
      </c>
      <c r="V228" s="4" t="s">
        <v>1820</v>
      </c>
      <c r="W228" s="4" t="s">
        <v>493</v>
      </c>
      <c r="X228" s="4" t="s">
        <v>36</v>
      </c>
      <c r="Y228" s="1" t="s">
        <v>27</v>
      </c>
      <c r="Z228" s="1" t="s">
        <v>27</v>
      </c>
      <c r="AA228" s="1" t="s">
        <v>27</v>
      </c>
      <c r="AB228" s="1"/>
      <c r="AC228" s="2" t="str">
        <f t="shared" si="70"/>
        <v>100</v>
      </c>
      <c r="AD228" s="2">
        <f t="shared" si="63"/>
        <v>0.39</v>
      </c>
      <c r="AE228" s="2">
        <f t="shared" si="71"/>
        <v>0.39</v>
      </c>
      <c r="AF228" s="2" t="str">
        <f t="shared" si="60"/>
        <v>5</v>
      </c>
      <c r="AG228" s="1" t="str">
        <f>IF(AK228&lt;=10,"24",IF(AK228&gt;10,"30"))</f>
        <v>24</v>
      </c>
      <c r="AH228" s="1">
        <v>20</v>
      </c>
      <c r="AI228" s="1">
        <f t="shared" si="72"/>
        <v>7.8000000000000007</v>
      </c>
      <c r="AJ228" s="1">
        <f t="shared" si="73"/>
        <v>0</v>
      </c>
      <c r="AK228" s="7">
        <f>AE228*AH228</f>
        <v>7.8000000000000007</v>
      </c>
      <c r="AL228" s="7">
        <v>0</v>
      </c>
      <c r="AM228" s="7">
        <f t="shared" si="77"/>
        <v>7.8000000000000007</v>
      </c>
      <c r="AN228" s="7"/>
      <c r="AO228" s="8">
        <v>8</v>
      </c>
      <c r="AP228" s="9"/>
      <c r="AQ228" s="1"/>
      <c r="AR228" s="45">
        <v>5</v>
      </c>
      <c r="AS228" s="1">
        <v>3</v>
      </c>
      <c r="AT228" s="15"/>
      <c r="AU228" s="12">
        <f t="shared" si="74"/>
        <v>8</v>
      </c>
      <c r="AV228" s="9"/>
      <c r="AW228" s="1"/>
      <c r="AX228" s="1"/>
      <c r="AY228" s="1"/>
      <c r="AZ228" s="15"/>
      <c r="BA228" s="14">
        <f t="shared" si="64"/>
        <v>0</v>
      </c>
      <c r="BB228" s="9"/>
      <c r="BC228" s="1"/>
      <c r="BD228" s="1"/>
      <c r="BE228" s="1"/>
      <c r="BF228" s="15"/>
      <c r="BG228" s="16">
        <f t="shared" si="65"/>
        <v>0</v>
      </c>
      <c r="BH228" s="16">
        <f t="shared" si="66"/>
        <v>8</v>
      </c>
    </row>
    <row r="229" spans="1:61" ht="25.5" customHeight="1" x14ac:dyDescent="0.25">
      <c r="A229" s="4" t="s">
        <v>2459</v>
      </c>
      <c r="B229" s="1" t="s">
        <v>2142</v>
      </c>
      <c r="C229" s="1" t="s">
        <v>1806</v>
      </c>
      <c r="D229" s="2">
        <v>0.15</v>
      </c>
      <c r="E229" s="4" t="s">
        <v>485</v>
      </c>
      <c r="F229" s="1" t="s">
        <v>73</v>
      </c>
      <c r="G229" s="1" t="s">
        <v>27</v>
      </c>
      <c r="H229" s="1" t="s">
        <v>27</v>
      </c>
      <c r="I229" s="1" t="s">
        <v>27</v>
      </c>
      <c r="J229" s="4" t="s">
        <v>804</v>
      </c>
      <c r="K229" s="46" t="s">
        <v>2172</v>
      </c>
      <c r="L229" s="46" t="s">
        <v>2173</v>
      </c>
      <c r="M229" s="46" t="s">
        <v>2180</v>
      </c>
      <c r="N229" s="4" t="s">
        <v>2572</v>
      </c>
      <c r="O229" s="73" t="s">
        <v>33</v>
      </c>
      <c r="P229" s="4" t="s">
        <v>38</v>
      </c>
      <c r="Q229" s="4" t="s">
        <v>2375</v>
      </c>
      <c r="R229" s="4" t="s">
        <v>1836</v>
      </c>
      <c r="S229" s="4" t="s">
        <v>1835</v>
      </c>
      <c r="T229" s="6" t="s">
        <v>2163</v>
      </c>
      <c r="U229" s="4" t="s">
        <v>151</v>
      </c>
      <c r="V229" s="19" t="s">
        <v>1820</v>
      </c>
      <c r="W229" s="4" t="s">
        <v>1966</v>
      </c>
      <c r="X229" s="4" t="s">
        <v>36</v>
      </c>
      <c r="Y229" s="1" t="s">
        <v>27</v>
      </c>
      <c r="Z229" s="1" t="s">
        <v>27</v>
      </c>
      <c r="AA229" s="1" t="s">
        <v>27</v>
      </c>
      <c r="AC229" s="2" t="str">
        <f t="shared" si="70"/>
        <v>100</v>
      </c>
      <c r="AD229" s="2">
        <f t="shared" si="63"/>
        <v>0.15</v>
      </c>
      <c r="AE229" s="2">
        <f t="shared" si="71"/>
        <v>0.15</v>
      </c>
      <c r="AF229" s="2" t="str">
        <f t="shared" ref="AF229:AF292" si="78">IF(AK229&lt;=10,"5",IF(AK229&lt;=25,"10",IF(AK229&lt;=50,"20",IF(AK229&lt;=100,"30",IF(AK229&lt;=200,"40",IF(AK229&gt;200,"70"))))))</f>
        <v>5</v>
      </c>
      <c r="AG229" s="1" t="str">
        <f>IF(AK229&lt;=10,"24",IF(AK229&gt;10,"30"))</f>
        <v>24</v>
      </c>
      <c r="AH229" s="4">
        <v>20</v>
      </c>
      <c r="AI229" s="1">
        <f t="shared" si="72"/>
        <v>2.7</v>
      </c>
      <c r="AJ229" s="1">
        <f t="shared" si="73"/>
        <v>0.3</v>
      </c>
      <c r="AK229" s="7">
        <f>AE229*AH229</f>
        <v>3</v>
      </c>
      <c r="AL229" s="7">
        <v>0</v>
      </c>
      <c r="AM229" s="7">
        <f t="shared" si="77"/>
        <v>3</v>
      </c>
      <c r="AO229" s="8">
        <v>3</v>
      </c>
      <c r="AP229" s="17"/>
      <c r="AR229" s="4">
        <v>3</v>
      </c>
      <c r="AT229" s="20"/>
      <c r="AU229" s="12">
        <f t="shared" si="74"/>
        <v>3</v>
      </c>
      <c r="AV229" s="17"/>
      <c r="AZ229" s="20"/>
      <c r="BA229" s="14">
        <f t="shared" si="64"/>
        <v>0</v>
      </c>
      <c r="BB229" s="17"/>
      <c r="BF229" s="20"/>
      <c r="BG229" s="16">
        <f t="shared" si="65"/>
        <v>0</v>
      </c>
      <c r="BH229" s="16">
        <f t="shared" si="66"/>
        <v>3</v>
      </c>
    </row>
    <row r="230" spans="1:61" ht="25.5" customHeight="1" x14ac:dyDescent="0.25">
      <c r="A230" s="1" t="s">
        <v>503</v>
      </c>
      <c r="B230" s="1" t="s">
        <v>504</v>
      </c>
      <c r="C230" s="21" t="s">
        <v>1815</v>
      </c>
      <c r="D230" s="2">
        <v>2.5099999999999998</v>
      </c>
      <c r="E230" s="1" t="s">
        <v>499</v>
      </c>
      <c r="F230" s="1" t="s">
        <v>29</v>
      </c>
      <c r="G230" s="1" t="s">
        <v>505</v>
      </c>
      <c r="H230" s="1" t="s">
        <v>1823</v>
      </c>
      <c r="I230" s="1" t="s">
        <v>27</v>
      </c>
      <c r="J230" s="18" t="s">
        <v>804</v>
      </c>
      <c r="K230" s="4">
        <v>100</v>
      </c>
      <c r="L230" s="4">
        <v>0</v>
      </c>
      <c r="M230" s="4" t="s">
        <v>30</v>
      </c>
      <c r="N230" s="4" t="s">
        <v>506</v>
      </c>
      <c r="O230" s="3" t="s">
        <v>33</v>
      </c>
      <c r="P230" s="4" t="s">
        <v>38</v>
      </c>
      <c r="Q230" s="10" t="s">
        <v>42</v>
      </c>
      <c r="R230" s="4" t="s">
        <v>117</v>
      </c>
      <c r="S230" s="4" t="s">
        <v>1833</v>
      </c>
      <c r="T230" s="4" t="s">
        <v>1818</v>
      </c>
      <c r="U230" s="4" t="s">
        <v>89</v>
      </c>
      <c r="V230" s="4" t="s">
        <v>1820</v>
      </c>
      <c r="W230" s="4" t="s">
        <v>507</v>
      </c>
      <c r="X230" s="4" t="s">
        <v>36</v>
      </c>
      <c r="Y230" s="24">
        <v>42339</v>
      </c>
      <c r="Z230" s="4" t="s">
        <v>38</v>
      </c>
      <c r="AA230" s="54" t="s">
        <v>27</v>
      </c>
      <c r="AB230" s="54"/>
      <c r="AC230" s="2" t="str">
        <f t="shared" si="70"/>
        <v>85</v>
      </c>
      <c r="AD230" s="2">
        <f t="shared" si="63"/>
        <v>2.5099999999999998</v>
      </c>
      <c r="AE230" s="2">
        <f t="shared" si="71"/>
        <v>2.1334999999999997</v>
      </c>
      <c r="AF230" s="1" t="str">
        <f t="shared" si="78"/>
        <v>30</v>
      </c>
      <c r="AG230" s="1" t="s">
        <v>829</v>
      </c>
      <c r="AH230" s="36" t="s">
        <v>27</v>
      </c>
      <c r="AI230" s="1">
        <f t="shared" si="72"/>
        <v>76</v>
      </c>
      <c r="AJ230" s="1">
        <f t="shared" si="73"/>
        <v>0</v>
      </c>
      <c r="AK230" s="25">
        <v>76</v>
      </c>
      <c r="AL230" s="1">
        <v>0</v>
      </c>
      <c r="AM230" s="1">
        <f t="shared" si="77"/>
        <v>76</v>
      </c>
      <c r="AN230" s="1"/>
      <c r="AO230" s="47">
        <v>38</v>
      </c>
      <c r="AP230" s="17">
        <v>30</v>
      </c>
      <c r="AQ230" s="4">
        <v>8</v>
      </c>
      <c r="AT230" s="20"/>
      <c r="AU230" s="12">
        <f t="shared" si="74"/>
        <v>38</v>
      </c>
      <c r="AV230" s="17"/>
      <c r="AZ230" s="20"/>
      <c r="BA230" s="14">
        <f t="shared" si="64"/>
        <v>0</v>
      </c>
      <c r="BB230" s="17"/>
      <c r="BF230" s="20"/>
      <c r="BG230" s="16">
        <f t="shared" si="65"/>
        <v>0</v>
      </c>
      <c r="BH230" s="16">
        <f t="shared" si="66"/>
        <v>38</v>
      </c>
    </row>
    <row r="231" spans="1:61" ht="25.5" customHeight="1" x14ac:dyDescent="0.25">
      <c r="A231" s="1" t="s">
        <v>2546</v>
      </c>
      <c r="B231" s="1" t="s">
        <v>498</v>
      </c>
      <c r="C231" s="21" t="s">
        <v>1815</v>
      </c>
      <c r="D231" s="2">
        <v>4.8600000000000003</v>
      </c>
      <c r="E231" s="1" t="s">
        <v>499</v>
      </c>
      <c r="F231" s="1" t="s">
        <v>29</v>
      </c>
      <c r="G231" s="1" t="s">
        <v>500</v>
      </c>
      <c r="H231" s="1" t="s">
        <v>1824</v>
      </c>
      <c r="I231" s="1" t="s">
        <v>27</v>
      </c>
      <c r="J231" s="4" t="s">
        <v>804</v>
      </c>
      <c r="K231" s="4">
        <v>100</v>
      </c>
      <c r="L231" s="4">
        <v>0</v>
      </c>
      <c r="M231" s="4" t="s">
        <v>501</v>
      </c>
      <c r="N231" s="4" t="s">
        <v>502</v>
      </c>
      <c r="O231" s="3" t="s">
        <v>33</v>
      </c>
      <c r="P231" s="3" t="s">
        <v>38</v>
      </c>
      <c r="Q231" s="5" t="s">
        <v>42</v>
      </c>
      <c r="R231" s="4" t="s">
        <v>117</v>
      </c>
      <c r="S231" s="4" t="s">
        <v>1833</v>
      </c>
      <c r="T231" s="6" t="s">
        <v>2163</v>
      </c>
      <c r="U231" s="4" t="s">
        <v>1879</v>
      </c>
      <c r="V231" s="4" t="s">
        <v>1820</v>
      </c>
      <c r="W231" s="4" t="s">
        <v>44</v>
      </c>
      <c r="X231" s="4" t="s">
        <v>36</v>
      </c>
      <c r="Y231" s="35">
        <v>43717</v>
      </c>
      <c r="Z231" s="5" t="s">
        <v>32</v>
      </c>
      <c r="AA231" s="35">
        <v>44813</v>
      </c>
      <c r="AB231" s="1"/>
      <c r="AC231" s="2" t="str">
        <f t="shared" si="70"/>
        <v>85</v>
      </c>
      <c r="AD231" s="2">
        <f t="shared" si="63"/>
        <v>4.8600000000000003</v>
      </c>
      <c r="AE231" s="2">
        <f t="shared" si="71"/>
        <v>4.1310000000000002</v>
      </c>
      <c r="AF231" s="2" t="str">
        <f t="shared" si="78"/>
        <v>40</v>
      </c>
      <c r="AG231" s="1">
        <v>24</v>
      </c>
      <c r="AH231" s="148" t="s">
        <v>27</v>
      </c>
      <c r="AI231" s="1">
        <f t="shared" si="72"/>
        <v>120</v>
      </c>
      <c r="AJ231" s="1">
        <f t="shared" si="73"/>
        <v>0</v>
      </c>
      <c r="AK231" s="7">
        <v>120</v>
      </c>
      <c r="AL231" s="7">
        <v>0</v>
      </c>
      <c r="AM231" s="7">
        <f t="shared" si="77"/>
        <v>120</v>
      </c>
      <c r="AN231" s="7"/>
      <c r="AO231" s="8">
        <v>120</v>
      </c>
      <c r="AP231" s="9"/>
      <c r="AQ231" s="1"/>
      <c r="AR231" s="141">
        <v>40</v>
      </c>
      <c r="AS231" s="141">
        <v>40</v>
      </c>
      <c r="AT231" s="142">
        <v>40</v>
      </c>
      <c r="AU231" s="12">
        <f t="shared" si="74"/>
        <v>120</v>
      </c>
      <c r="AV231" s="9">
        <v>20</v>
      </c>
      <c r="AW231" s="1"/>
      <c r="AX231" s="1"/>
      <c r="AY231" s="1"/>
      <c r="AZ231" s="15"/>
      <c r="BA231" s="14">
        <f t="shared" si="64"/>
        <v>20</v>
      </c>
      <c r="BB231" s="9"/>
      <c r="BC231" s="1"/>
      <c r="BD231" s="1"/>
      <c r="BE231" s="1"/>
      <c r="BF231" s="15"/>
      <c r="BG231" s="16">
        <f t="shared" si="65"/>
        <v>0</v>
      </c>
      <c r="BH231" s="16">
        <f t="shared" si="66"/>
        <v>140</v>
      </c>
    </row>
    <row r="232" spans="1:61" ht="25.5" customHeight="1" x14ac:dyDescent="0.25">
      <c r="A232" s="4" t="s">
        <v>997</v>
      </c>
      <c r="B232" s="21" t="s">
        <v>998</v>
      </c>
      <c r="C232" s="5" t="s">
        <v>1816</v>
      </c>
      <c r="D232" s="53">
        <v>0.06</v>
      </c>
      <c r="E232" s="18" t="s">
        <v>499</v>
      </c>
      <c r="F232" s="18" t="s">
        <v>29</v>
      </c>
      <c r="G232" s="18" t="s">
        <v>999</v>
      </c>
      <c r="H232" s="1" t="s">
        <v>1823</v>
      </c>
      <c r="I232" s="1" t="s">
        <v>27</v>
      </c>
      <c r="J232" s="4" t="s">
        <v>95</v>
      </c>
      <c r="K232" s="22">
        <v>50</v>
      </c>
      <c r="L232" s="18">
        <v>50</v>
      </c>
      <c r="M232" s="4" t="s">
        <v>792</v>
      </c>
      <c r="N232" s="23" t="s">
        <v>1000</v>
      </c>
      <c r="O232" s="62" t="s">
        <v>33</v>
      </c>
      <c r="P232" s="4" t="s">
        <v>38</v>
      </c>
      <c r="Q232" s="10" t="s">
        <v>42</v>
      </c>
      <c r="R232" s="5"/>
      <c r="S232" s="5"/>
      <c r="T232" s="5"/>
      <c r="U232" s="5"/>
      <c r="V232" s="5"/>
      <c r="W232" s="5"/>
      <c r="X232" s="5" t="s">
        <v>36</v>
      </c>
      <c r="Y232" s="54">
        <v>42605</v>
      </c>
      <c r="Z232" s="21" t="s">
        <v>38</v>
      </c>
      <c r="AA232" s="54" t="s">
        <v>27</v>
      </c>
      <c r="AB232" s="54"/>
      <c r="AC232" s="2" t="str">
        <f t="shared" si="70"/>
        <v>100</v>
      </c>
      <c r="AD232" s="2">
        <f t="shared" si="63"/>
        <v>0.06</v>
      </c>
      <c r="AE232" s="2">
        <f t="shared" si="71"/>
        <v>0.06</v>
      </c>
      <c r="AF232" s="1" t="str">
        <f t="shared" si="78"/>
        <v>5</v>
      </c>
      <c r="AG232" s="1" t="s">
        <v>829</v>
      </c>
      <c r="AH232" s="1" t="s">
        <v>27</v>
      </c>
      <c r="AI232" s="1">
        <f t="shared" si="72"/>
        <v>0.5</v>
      </c>
      <c r="AJ232" s="1">
        <f t="shared" si="73"/>
        <v>0.5</v>
      </c>
      <c r="AK232" s="64">
        <v>1</v>
      </c>
      <c r="AL232" s="1">
        <v>0</v>
      </c>
      <c r="AM232" s="1">
        <f t="shared" si="77"/>
        <v>1</v>
      </c>
      <c r="AN232" s="1"/>
      <c r="AO232" s="47">
        <v>1</v>
      </c>
      <c r="AP232" s="27">
        <v>1</v>
      </c>
      <c r="AQ232" s="25"/>
      <c r="AR232" s="28"/>
      <c r="AS232" s="25"/>
      <c r="AT232" s="29"/>
      <c r="AU232" s="12">
        <f t="shared" si="74"/>
        <v>1</v>
      </c>
      <c r="AV232" s="30"/>
      <c r="AW232" s="28"/>
      <c r="AX232" s="28"/>
      <c r="AY232" s="1"/>
      <c r="AZ232" s="15"/>
      <c r="BA232" s="14">
        <f t="shared" si="64"/>
        <v>0</v>
      </c>
      <c r="BB232" s="30"/>
      <c r="BC232" s="28"/>
      <c r="BD232" s="28"/>
      <c r="BE232" s="28"/>
      <c r="BF232" s="39"/>
      <c r="BG232" s="16">
        <f t="shared" si="65"/>
        <v>0</v>
      </c>
      <c r="BH232" s="16">
        <f t="shared" si="66"/>
        <v>1</v>
      </c>
    </row>
    <row r="233" spans="1:61" ht="25.5" customHeight="1" x14ac:dyDescent="0.25">
      <c r="A233" s="4" t="s">
        <v>2212</v>
      </c>
      <c r="B233" s="4" t="s">
        <v>2211</v>
      </c>
      <c r="C233" s="5" t="s">
        <v>1816</v>
      </c>
      <c r="D233" s="4">
        <v>0.18</v>
      </c>
      <c r="E233" s="4" t="s">
        <v>499</v>
      </c>
      <c r="F233" s="4" t="s">
        <v>29</v>
      </c>
      <c r="G233" s="4" t="s">
        <v>2210</v>
      </c>
      <c r="H233" s="1" t="s">
        <v>1823</v>
      </c>
      <c r="I233" s="1" t="s">
        <v>27</v>
      </c>
      <c r="J233" s="4" t="s">
        <v>804</v>
      </c>
      <c r="K233" s="4">
        <v>100</v>
      </c>
      <c r="L233" s="4">
        <v>0</v>
      </c>
      <c r="M233" s="4" t="s">
        <v>2423</v>
      </c>
      <c r="N233" s="4" t="s">
        <v>28</v>
      </c>
      <c r="O233" s="3" t="s">
        <v>33</v>
      </c>
      <c r="P233" s="4" t="s">
        <v>38</v>
      </c>
      <c r="Q233" s="18" t="s">
        <v>42</v>
      </c>
      <c r="R233" s="5"/>
      <c r="S233" s="5"/>
      <c r="T233" s="5"/>
      <c r="U233" s="5"/>
      <c r="V233" s="5"/>
      <c r="W233" s="5"/>
      <c r="X233" s="5" t="s">
        <v>36</v>
      </c>
      <c r="Y233" s="24">
        <v>42814</v>
      </c>
      <c r="Z233" s="4" t="s">
        <v>32</v>
      </c>
      <c r="AA233" s="41">
        <v>44287</v>
      </c>
      <c r="AB233" s="41" t="s">
        <v>38</v>
      </c>
      <c r="AC233" s="2" t="str">
        <f t="shared" si="70"/>
        <v>100</v>
      </c>
      <c r="AD233" s="2">
        <f t="shared" si="63"/>
        <v>0.18</v>
      </c>
      <c r="AE233" s="2">
        <f t="shared" si="71"/>
        <v>0.18</v>
      </c>
      <c r="AF233" s="1" t="str">
        <f t="shared" si="78"/>
        <v>5</v>
      </c>
      <c r="AG233" s="1">
        <v>12</v>
      </c>
      <c r="AH233" s="36" t="s">
        <v>27</v>
      </c>
      <c r="AI233" s="1">
        <f t="shared" si="72"/>
        <v>4</v>
      </c>
      <c r="AJ233" s="1">
        <f t="shared" si="73"/>
        <v>0</v>
      </c>
      <c r="AK233" s="25">
        <v>4</v>
      </c>
      <c r="AL233" s="1">
        <v>0</v>
      </c>
      <c r="AM233" s="1">
        <f t="shared" si="77"/>
        <v>4</v>
      </c>
      <c r="AN233" s="1"/>
      <c r="AO233" s="26">
        <v>4</v>
      </c>
      <c r="AP233" s="17"/>
      <c r="AQ233" s="28">
        <v>4</v>
      </c>
      <c r="AR233" s="25"/>
      <c r="AT233" s="20"/>
      <c r="AU233" s="12">
        <f t="shared" si="74"/>
        <v>4</v>
      </c>
      <c r="AV233" s="30"/>
      <c r="AW233" s="28"/>
      <c r="AX233" s="1"/>
      <c r="AY233" s="1"/>
      <c r="AZ233" s="15"/>
      <c r="BA233" s="14">
        <f t="shared" si="64"/>
        <v>0</v>
      </c>
      <c r="BB233" s="9"/>
      <c r="BC233" s="1"/>
      <c r="BD233" s="1"/>
      <c r="BE233" s="1"/>
      <c r="BF233" s="15"/>
      <c r="BG233" s="16">
        <f t="shared" si="65"/>
        <v>0</v>
      </c>
      <c r="BH233" s="16">
        <f t="shared" si="66"/>
        <v>4</v>
      </c>
    </row>
    <row r="234" spans="1:61" ht="25.5" customHeight="1" x14ac:dyDescent="0.25">
      <c r="A234" s="1" t="s">
        <v>516</v>
      </c>
      <c r="B234" s="1" t="s">
        <v>515</v>
      </c>
      <c r="C234" s="1" t="s">
        <v>1806</v>
      </c>
      <c r="D234" s="2">
        <v>2.76</v>
      </c>
      <c r="E234" s="1" t="s">
        <v>499</v>
      </c>
      <c r="F234" s="1" t="s">
        <v>29</v>
      </c>
      <c r="G234" s="1" t="s">
        <v>27</v>
      </c>
      <c r="H234" s="1" t="s">
        <v>27</v>
      </c>
      <c r="I234" s="1" t="s">
        <v>27</v>
      </c>
      <c r="J234" s="4" t="s">
        <v>804</v>
      </c>
      <c r="K234" s="4">
        <v>100</v>
      </c>
      <c r="L234" s="4">
        <v>0</v>
      </c>
      <c r="M234" s="4" t="s">
        <v>517</v>
      </c>
      <c r="N234" s="4" t="s">
        <v>518</v>
      </c>
      <c r="O234" s="3" t="s">
        <v>33</v>
      </c>
      <c r="P234" s="3" t="s">
        <v>38</v>
      </c>
      <c r="Q234" s="5" t="s">
        <v>42</v>
      </c>
      <c r="R234" s="4" t="s">
        <v>117</v>
      </c>
      <c r="S234" s="4" t="s">
        <v>1833</v>
      </c>
      <c r="T234" s="6" t="s">
        <v>2163</v>
      </c>
      <c r="U234" s="4" t="s">
        <v>519</v>
      </c>
      <c r="V234" s="4" t="s">
        <v>1820</v>
      </c>
      <c r="W234" s="4" t="s">
        <v>520</v>
      </c>
      <c r="X234" s="4" t="s">
        <v>36</v>
      </c>
      <c r="Y234" s="1" t="s">
        <v>27</v>
      </c>
      <c r="Z234" s="1" t="s">
        <v>27</v>
      </c>
      <c r="AA234" s="1" t="s">
        <v>27</v>
      </c>
      <c r="AB234" s="1"/>
      <c r="AC234" s="2" t="str">
        <f t="shared" si="70"/>
        <v>85</v>
      </c>
      <c r="AD234" s="2">
        <f t="shared" si="63"/>
        <v>2.76</v>
      </c>
      <c r="AE234" s="2">
        <f t="shared" si="71"/>
        <v>2.3460000000000001</v>
      </c>
      <c r="AF234" s="2" t="str">
        <f t="shared" si="78"/>
        <v>30</v>
      </c>
      <c r="AG234" s="1" t="str">
        <f t="shared" ref="AG234:AG239" si="79">IF(AK234&lt;=10,"24",IF(AK234&gt;10,"30"))</f>
        <v>30</v>
      </c>
      <c r="AH234" s="1">
        <v>30</v>
      </c>
      <c r="AI234" s="1">
        <f t="shared" si="72"/>
        <v>70.38</v>
      </c>
      <c r="AJ234" s="1">
        <f t="shared" si="73"/>
        <v>0</v>
      </c>
      <c r="AK234" s="7">
        <f t="shared" ref="AK234:AK239" si="80">AE234*AH234</f>
        <v>70.38</v>
      </c>
      <c r="AL234" s="7">
        <v>0</v>
      </c>
      <c r="AM234" s="7">
        <f t="shared" si="77"/>
        <v>70.38</v>
      </c>
      <c r="AN234" s="7"/>
      <c r="AO234" s="8">
        <v>70</v>
      </c>
      <c r="AP234" s="9"/>
      <c r="AQ234" s="1"/>
      <c r="AR234" s="4">
        <v>15</v>
      </c>
      <c r="AS234" s="4">
        <v>30</v>
      </c>
      <c r="AT234" s="15">
        <v>25</v>
      </c>
      <c r="AU234" s="12">
        <f t="shared" si="74"/>
        <v>70</v>
      </c>
      <c r="AV234" s="9"/>
      <c r="AW234" s="1"/>
      <c r="AX234" s="1"/>
      <c r="AY234" s="1"/>
      <c r="AZ234" s="15"/>
      <c r="BA234" s="14">
        <f t="shared" si="64"/>
        <v>0</v>
      </c>
      <c r="BB234" s="9"/>
      <c r="BC234" s="1"/>
      <c r="BD234" s="1"/>
      <c r="BE234" s="1"/>
      <c r="BF234" s="15"/>
      <c r="BG234" s="16">
        <f t="shared" si="65"/>
        <v>0</v>
      </c>
      <c r="BH234" s="16">
        <f t="shared" si="66"/>
        <v>70</v>
      </c>
    </row>
    <row r="235" spans="1:61" ht="25.5" customHeight="1" x14ac:dyDescent="0.25">
      <c r="A235" s="1" t="s">
        <v>521</v>
      </c>
      <c r="B235" s="1" t="s">
        <v>522</v>
      </c>
      <c r="C235" s="1" t="s">
        <v>1806</v>
      </c>
      <c r="D235" s="2">
        <v>3</v>
      </c>
      <c r="E235" s="1" t="s">
        <v>499</v>
      </c>
      <c r="F235" s="4" t="s">
        <v>29</v>
      </c>
      <c r="G235" s="1" t="s">
        <v>27</v>
      </c>
      <c r="H235" s="1" t="s">
        <v>27</v>
      </c>
      <c r="I235" s="1" t="s">
        <v>27</v>
      </c>
      <c r="J235" s="4" t="s">
        <v>804</v>
      </c>
      <c r="K235" s="4">
        <v>100</v>
      </c>
      <c r="L235" s="4">
        <v>0</v>
      </c>
      <c r="M235" s="4" t="s">
        <v>167</v>
      </c>
      <c r="N235" s="4" t="s">
        <v>523</v>
      </c>
      <c r="O235" s="3" t="s">
        <v>33</v>
      </c>
      <c r="P235" s="3" t="s">
        <v>38</v>
      </c>
      <c r="Q235" s="5" t="s">
        <v>42</v>
      </c>
      <c r="R235" s="4" t="s">
        <v>117</v>
      </c>
      <c r="S235" s="4" t="s">
        <v>1833</v>
      </c>
      <c r="T235" s="6" t="s">
        <v>2163</v>
      </c>
      <c r="U235" s="4" t="s">
        <v>151</v>
      </c>
      <c r="V235" s="4" t="s">
        <v>1820</v>
      </c>
      <c r="W235" s="4" t="s">
        <v>173</v>
      </c>
      <c r="X235" s="4" t="s">
        <v>36</v>
      </c>
      <c r="Y235" s="1" t="s">
        <v>27</v>
      </c>
      <c r="Z235" s="1" t="s">
        <v>27</v>
      </c>
      <c r="AA235" s="1" t="s">
        <v>27</v>
      </c>
      <c r="AB235" s="1"/>
      <c r="AC235" s="2" t="str">
        <f t="shared" si="70"/>
        <v>85</v>
      </c>
      <c r="AD235" s="2">
        <f t="shared" si="63"/>
        <v>3</v>
      </c>
      <c r="AE235" s="2">
        <f t="shared" si="71"/>
        <v>2.5499999999999998</v>
      </c>
      <c r="AF235" s="2" t="str">
        <f t="shared" si="78"/>
        <v>30</v>
      </c>
      <c r="AG235" s="1" t="str">
        <f t="shared" si="79"/>
        <v>30</v>
      </c>
      <c r="AH235" s="1">
        <v>30</v>
      </c>
      <c r="AI235" s="1">
        <f t="shared" si="72"/>
        <v>76.5</v>
      </c>
      <c r="AJ235" s="1">
        <f t="shared" si="73"/>
        <v>0</v>
      </c>
      <c r="AK235" s="7">
        <f t="shared" si="80"/>
        <v>76.5</v>
      </c>
      <c r="AL235" s="7">
        <v>0</v>
      </c>
      <c r="AM235" s="7">
        <f t="shared" si="77"/>
        <v>76.5</v>
      </c>
      <c r="AN235" s="7"/>
      <c r="AO235" s="8">
        <v>77</v>
      </c>
      <c r="AP235" s="9"/>
      <c r="AQ235" s="1"/>
      <c r="AR235" s="4">
        <v>15</v>
      </c>
      <c r="AS235" s="4">
        <v>30</v>
      </c>
      <c r="AT235" s="11">
        <v>30</v>
      </c>
      <c r="AU235" s="12">
        <f t="shared" si="74"/>
        <v>75</v>
      </c>
      <c r="AV235" s="9">
        <v>2</v>
      </c>
      <c r="AW235" s="1"/>
      <c r="AX235" s="1"/>
      <c r="AY235" s="1"/>
      <c r="AZ235" s="15"/>
      <c r="BA235" s="14">
        <f t="shared" si="64"/>
        <v>2</v>
      </c>
      <c r="BB235" s="9"/>
      <c r="BC235" s="1"/>
      <c r="BD235" s="1"/>
      <c r="BE235" s="1"/>
      <c r="BF235" s="15"/>
      <c r="BG235" s="16">
        <f t="shared" si="65"/>
        <v>0</v>
      </c>
      <c r="BH235" s="16">
        <f t="shared" si="66"/>
        <v>77</v>
      </c>
    </row>
    <row r="236" spans="1:61" ht="25.5" customHeight="1" x14ac:dyDescent="0.25">
      <c r="A236" s="1" t="s">
        <v>2460</v>
      </c>
      <c r="B236" s="1" t="s">
        <v>524</v>
      </c>
      <c r="C236" s="1" t="s">
        <v>1806</v>
      </c>
      <c r="D236" s="2">
        <v>0.46</v>
      </c>
      <c r="E236" s="1" t="s">
        <v>499</v>
      </c>
      <c r="F236" s="1" t="s">
        <v>29</v>
      </c>
      <c r="G236" s="1" t="s">
        <v>27</v>
      </c>
      <c r="H236" s="1" t="s">
        <v>27</v>
      </c>
      <c r="I236" s="1" t="s">
        <v>27</v>
      </c>
      <c r="J236" s="4" t="s">
        <v>804</v>
      </c>
      <c r="K236" s="4">
        <v>100</v>
      </c>
      <c r="L236" s="4">
        <v>0</v>
      </c>
      <c r="M236" s="4" t="s">
        <v>30</v>
      </c>
      <c r="N236" s="4" t="s">
        <v>2022</v>
      </c>
      <c r="O236" s="3" t="s">
        <v>33</v>
      </c>
      <c r="P236" s="3" t="s">
        <v>38</v>
      </c>
      <c r="Q236" s="5" t="s">
        <v>42</v>
      </c>
      <c r="R236" s="4" t="s">
        <v>117</v>
      </c>
      <c r="S236" s="4" t="s">
        <v>1833</v>
      </c>
      <c r="T236" s="6" t="s">
        <v>2163</v>
      </c>
      <c r="U236" s="4" t="s">
        <v>151</v>
      </c>
      <c r="V236" s="4" t="s">
        <v>1820</v>
      </c>
      <c r="W236" s="4" t="s">
        <v>1901</v>
      </c>
      <c r="X236" s="4" t="s">
        <v>36</v>
      </c>
      <c r="Y236" s="1" t="s">
        <v>27</v>
      </c>
      <c r="Z236" s="1" t="s">
        <v>27</v>
      </c>
      <c r="AA236" s="1" t="s">
        <v>27</v>
      </c>
      <c r="AB236" s="1"/>
      <c r="AC236" s="2" t="str">
        <f t="shared" si="70"/>
        <v>100</v>
      </c>
      <c r="AD236" s="2">
        <f t="shared" si="63"/>
        <v>0.46</v>
      </c>
      <c r="AE236" s="2">
        <f t="shared" si="71"/>
        <v>0.46</v>
      </c>
      <c r="AF236" s="2" t="str">
        <f t="shared" si="78"/>
        <v>10</v>
      </c>
      <c r="AG236" s="1" t="str">
        <f t="shared" si="79"/>
        <v>30</v>
      </c>
      <c r="AH236" s="1">
        <v>30</v>
      </c>
      <c r="AI236" s="1">
        <f t="shared" si="72"/>
        <v>13.8</v>
      </c>
      <c r="AJ236" s="1">
        <f t="shared" si="73"/>
        <v>0</v>
      </c>
      <c r="AK236" s="7">
        <f t="shared" si="80"/>
        <v>13.8</v>
      </c>
      <c r="AL236" s="7">
        <v>0</v>
      </c>
      <c r="AM236" s="7">
        <f t="shared" si="77"/>
        <v>13.8</v>
      </c>
      <c r="AN236" s="7"/>
      <c r="AO236" s="8">
        <v>14</v>
      </c>
      <c r="AP236" s="9"/>
      <c r="AQ236" s="1"/>
      <c r="AR236" s="4">
        <v>5</v>
      </c>
      <c r="AS236" s="4">
        <v>9</v>
      </c>
      <c r="AT236" s="15"/>
      <c r="AU236" s="12">
        <f t="shared" si="74"/>
        <v>14</v>
      </c>
      <c r="AV236" s="9"/>
      <c r="AW236" s="1"/>
      <c r="AX236" s="1"/>
      <c r="AY236" s="1"/>
      <c r="AZ236" s="15"/>
      <c r="BA236" s="14">
        <f t="shared" si="64"/>
        <v>0</v>
      </c>
      <c r="BB236" s="9"/>
      <c r="BC236" s="1"/>
      <c r="BD236" s="1"/>
      <c r="BE236" s="1"/>
      <c r="BF236" s="15"/>
      <c r="BG236" s="16">
        <f t="shared" si="65"/>
        <v>0</v>
      </c>
      <c r="BH236" s="16">
        <f t="shared" si="66"/>
        <v>14</v>
      </c>
    </row>
    <row r="237" spans="1:61" ht="25.5" customHeight="1" x14ac:dyDescent="0.25">
      <c r="A237" s="5" t="s">
        <v>2657</v>
      </c>
      <c r="B237" s="5" t="s">
        <v>2087</v>
      </c>
      <c r="C237" s="5" t="s">
        <v>2069</v>
      </c>
      <c r="D237" s="32">
        <v>2.9</v>
      </c>
      <c r="E237" s="5" t="s">
        <v>499</v>
      </c>
      <c r="F237" s="5" t="s">
        <v>29</v>
      </c>
      <c r="G237" s="5" t="s">
        <v>27</v>
      </c>
      <c r="H237" s="5" t="s">
        <v>27</v>
      </c>
      <c r="I237" s="5" t="s">
        <v>2088</v>
      </c>
      <c r="J237" s="5" t="s">
        <v>804</v>
      </c>
      <c r="K237" s="33">
        <v>100</v>
      </c>
      <c r="L237" s="5">
        <v>0</v>
      </c>
      <c r="M237" s="34" t="s">
        <v>802</v>
      </c>
      <c r="N237" s="34" t="s">
        <v>2089</v>
      </c>
      <c r="O237" s="10" t="s">
        <v>33</v>
      </c>
      <c r="P237" s="10" t="s">
        <v>38</v>
      </c>
      <c r="Q237" s="10" t="s">
        <v>42</v>
      </c>
      <c r="R237" s="19" t="s">
        <v>117</v>
      </c>
      <c r="S237" s="5" t="s">
        <v>2090</v>
      </c>
      <c r="T237" s="5" t="s">
        <v>2091</v>
      </c>
      <c r="U237" s="5" t="s">
        <v>2092</v>
      </c>
      <c r="V237" s="5" t="s">
        <v>2093</v>
      </c>
      <c r="W237" s="5" t="s">
        <v>44</v>
      </c>
      <c r="X237" s="5" t="s">
        <v>36</v>
      </c>
      <c r="Y237" s="5" t="s">
        <v>27</v>
      </c>
      <c r="Z237" s="5" t="s">
        <v>27</v>
      </c>
      <c r="AA237" s="5" t="s">
        <v>27</v>
      </c>
      <c r="AB237" s="1"/>
      <c r="AC237" s="2" t="str">
        <f t="shared" si="70"/>
        <v>85</v>
      </c>
      <c r="AD237" s="2">
        <f t="shared" si="63"/>
        <v>2.9</v>
      </c>
      <c r="AE237" s="2">
        <f t="shared" si="71"/>
        <v>2.4649999999999999</v>
      </c>
      <c r="AF237" s="2" t="str">
        <f t="shared" si="78"/>
        <v>30</v>
      </c>
      <c r="AG237" s="1" t="str">
        <f t="shared" si="79"/>
        <v>30</v>
      </c>
      <c r="AH237" s="36">
        <v>30</v>
      </c>
      <c r="AI237" s="1">
        <f t="shared" si="72"/>
        <v>73.949999999999989</v>
      </c>
      <c r="AJ237" s="1">
        <f t="shared" si="73"/>
        <v>0</v>
      </c>
      <c r="AK237" s="7">
        <f t="shared" si="80"/>
        <v>73.949999999999989</v>
      </c>
      <c r="AL237" s="7">
        <v>0</v>
      </c>
      <c r="AM237" s="7">
        <f t="shared" si="77"/>
        <v>73.949999999999989</v>
      </c>
      <c r="AN237" s="7"/>
      <c r="AO237" s="47">
        <v>74</v>
      </c>
      <c r="AP237" s="9"/>
      <c r="AQ237" s="1"/>
      <c r="AR237" s="1">
        <v>15</v>
      </c>
      <c r="AS237" s="1">
        <v>30</v>
      </c>
      <c r="AT237" s="15">
        <v>29</v>
      </c>
      <c r="AU237" s="12">
        <f t="shared" si="74"/>
        <v>74</v>
      </c>
      <c r="AV237" s="9"/>
      <c r="AW237" s="1"/>
      <c r="AX237" s="1"/>
      <c r="AY237" s="1"/>
      <c r="AZ237" s="15"/>
      <c r="BA237" s="14">
        <f t="shared" si="64"/>
        <v>0</v>
      </c>
      <c r="BB237" s="9"/>
      <c r="BC237" s="1"/>
      <c r="BD237" s="1"/>
      <c r="BE237" s="1"/>
      <c r="BF237" s="15"/>
      <c r="BG237" s="16">
        <f t="shared" si="65"/>
        <v>0</v>
      </c>
      <c r="BH237" s="16">
        <f t="shared" si="66"/>
        <v>74</v>
      </c>
      <c r="BI237" s="5"/>
    </row>
    <row r="238" spans="1:61" ht="25.5" customHeight="1" x14ac:dyDescent="0.25">
      <c r="A238" s="1" t="s">
        <v>2461</v>
      </c>
      <c r="B238" s="1" t="s">
        <v>508</v>
      </c>
      <c r="C238" s="1" t="s">
        <v>1806</v>
      </c>
      <c r="D238" s="2">
        <v>70.819999999999993</v>
      </c>
      <c r="E238" s="1" t="s">
        <v>499</v>
      </c>
      <c r="F238" s="1" t="s">
        <v>29</v>
      </c>
      <c r="G238" s="1" t="s">
        <v>27</v>
      </c>
      <c r="H238" s="1" t="s">
        <v>27</v>
      </c>
      <c r="I238" s="1" t="s">
        <v>27</v>
      </c>
      <c r="J238" s="4" t="s">
        <v>804</v>
      </c>
      <c r="K238" s="4">
        <v>100</v>
      </c>
      <c r="L238" s="4">
        <v>0</v>
      </c>
      <c r="M238" s="4" t="s">
        <v>30</v>
      </c>
      <c r="N238" s="4" t="s">
        <v>2023</v>
      </c>
      <c r="O238" s="4" t="s">
        <v>2227</v>
      </c>
      <c r="P238" s="3" t="s">
        <v>38</v>
      </c>
      <c r="Q238" s="4" t="s">
        <v>525</v>
      </c>
      <c r="R238" s="4" t="s">
        <v>1826</v>
      </c>
      <c r="S238" s="4" t="s">
        <v>2158</v>
      </c>
      <c r="T238" s="6" t="s">
        <v>2163</v>
      </c>
      <c r="U238" s="4" t="s">
        <v>151</v>
      </c>
      <c r="V238" s="4" t="s">
        <v>1820</v>
      </c>
      <c r="W238" s="3" t="s">
        <v>1957</v>
      </c>
      <c r="X238" s="4" t="s">
        <v>36</v>
      </c>
      <c r="Y238" s="1" t="s">
        <v>27</v>
      </c>
      <c r="Z238" s="1" t="s">
        <v>27</v>
      </c>
      <c r="AA238" s="1" t="s">
        <v>27</v>
      </c>
      <c r="AB238" s="1"/>
      <c r="AC238" s="2" t="str">
        <f t="shared" si="70"/>
        <v>65</v>
      </c>
      <c r="AD238" s="2">
        <f t="shared" si="63"/>
        <v>70.819999999999993</v>
      </c>
      <c r="AE238" s="2">
        <f t="shared" si="71"/>
        <v>46.032999999999994</v>
      </c>
      <c r="AF238" s="2" t="str">
        <f t="shared" si="78"/>
        <v>70</v>
      </c>
      <c r="AG238" s="1" t="str">
        <f t="shared" si="79"/>
        <v>30</v>
      </c>
      <c r="AH238" s="1">
        <v>30</v>
      </c>
      <c r="AI238" s="1">
        <f t="shared" si="72"/>
        <v>1380.9899999999998</v>
      </c>
      <c r="AJ238" s="1">
        <f t="shared" si="73"/>
        <v>0</v>
      </c>
      <c r="AK238" s="7">
        <f t="shared" si="80"/>
        <v>1380.9899999999998</v>
      </c>
      <c r="AL238" s="7">
        <v>0</v>
      </c>
      <c r="AM238" s="7">
        <f t="shared" si="77"/>
        <v>1380.9899999999998</v>
      </c>
      <c r="AN238" s="7"/>
      <c r="AO238" s="8">
        <v>1381</v>
      </c>
      <c r="AP238" s="9"/>
      <c r="AQ238" s="10"/>
      <c r="AR238" s="1">
        <v>35</v>
      </c>
      <c r="AS238" s="1">
        <v>70</v>
      </c>
      <c r="AT238" s="15">
        <v>70</v>
      </c>
      <c r="AU238" s="12">
        <f t="shared" si="74"/>
        <v>175</v>
      </c>
      <c r="AV238" s="9">
        <v>70</v>
      </c>
      <c r="AW238" s="1">
        <v>70</v>
      </c>
      <c r="AX238" s="1">
        <v>70</v>
      </c>
      <c r="AY238" s="1">
        <v>70</v>
      </c>
      <c r="AZ238" s="11">
        <v>70</v>
      </c>
      <c r="BA238" s="14">
        <f t="shared" si="64"/>
        <v>350</v>
      </c>
      <c r="BB238" s="13">
        <v>70</v>
      </c>
      <c r="BC238" s="10">
        <v>70</v>
      </c>
      <c r="BD238" s="10">
        <v>70</v>
      </c>
      <c r="BE238" s="10">
        <v>70</v>
      </c>
      <c r="BF238" s="11">
        <v>70</v>
      </c>
      <c r="BG238" s="16">
        <f t="shared" si="65"/>
        <v>350</v>
      </c>
      <c r="BH238" s="16">
        <f t="shared" si="66"/>
        <v>875</v>
      </c>
    </row>
    <row r="239" spans="1:61" ht="25.5" customHeight="1" x14ac:dyDescent="0.25">
      <c r="A239" s="1" t="s">
        <v>2462</v>
      </c>
      <c r="B239" s="1" t="s">
        <v>526</v>
      </c>
      <c r="C239" s="1" t="s">
        <v>1806</v>
      </c>
      <c r="D239" s="2">
        <v>1.35</v>
      </c>
      <c r="E239" s="1" t="s">
        <v>499</v>
      </c>
      <c r="F239" s="1" t="s">
        <v>29</v>
      </c>
      <c r="G239" s="1" t="s">
        <v>27</v>
      </c>
      <c r="H239" s="1" t="s">
        <v>27</v>
      </c>
      <c r="I239" s="1" t="s">
        <v>27</v>
      </c>
      <c r="J239" s="4" t="s">
        <v>804</v>
      </c>
      <c r="K239" s="4">
        <v>95</v>
      </c>
      <c r="L239" s="4">
        <v>5</v>
      </c>
      <c r="M239" s="4" t="s">
        <v>28</v>
      </c>
      <c r="N239" s="4" t="s">
        <v>2024</v>
      </c>
      <c r="O239" s="62" t="s">
        <v>33</v>
      </c>
      <c r="P239" s="3" t="s">
        <v>38</v>
      </c>
      <c r="Q239" s="5" t="s">
        <v>42</v>
      </c>
      <c r="R239" s="4" t="s">
        <v>117</v>
      </c>
      <c r="S239" s="4" t="s">
        <v>1833</v>
      </c>
      <c r="T239" s="6" t="s">
        <v>2163</v>
      </c>
      <c r="U239" s="4" t="s">
        <v>151</v>
      </c>
      <c r="V239" s="4" t="s">
        <v>1820</v>
      </c>
      <c r="W239" s="4" t="s">
        <v>1901</v>
      </c>
      <c r="X239" s="4" t="s">
        <v>36</v>
      </c>
      <c r="Y239" s="1" t="s">
        <v>27</v>
      </c>
      <c r="Z239" s="1" t="s">
        <v>27</v>
      </c>
      <c r="AA239" s="1" t="s">
        <v>27</v>
      </c>
      <c r="AB239" s="1"/>
      <c r="AC239" s="2" t="str">
        <f t="shared" si="70"/>
        <v>85</v>
      </c>
      <c r="AD239" s="2">
        <f t="shared" si="63"/>
        <v>1.35</v>
      </c>
      <c r="AE239" s="2">
        <f t="shared" si="71"/>
        <v>1.1475000000000002</v>
      </c>
      <c r="AF239" s="2" t="str">
        <f t="shared" si="78"/>
        <v>20</v>
      </c>
      <c r="AG239" s="1" t="str">
        <f t="shared" si="79"/>
        <v>30</v>
      </c>
      <c r="AH239" s="1">
        <v>30</v>
      </c>
      <c r="AI239" s="1">
        <f t="shared" si="72"/>
        <v>32.703750000000007</v>
      </c>
      <c r="AJ239" s="1">
        <f t="shared" si="73"/>
        <v>1.7212500000000004</v>
      </c>
      <c r="AK239" s="7">
        <f t="shared" si="80"/>
        <v>34.425000000000004</v>
      </c>
      <c r="AL239" s="7">
        <v>0</v>
      </c>
      <c r="AM239" s="7">
        <f t="shared" si="77"/>
        <v>34.425000000000004</v>
      </c>
      <c r="AN239" s="7"/>
      <c r="AO239" s="8">
        <v>34</v>
      </c>
      <c r="AP239" s="9"/>
      <c r="AQ239" s="10"/>
      <c r="AR239" s="1">
        <v>10</v>
      </c>
      <c r="AS239" s="1">
        <v>20</v>
      </c>
      <c r="AT239" s="15">
        <v>4</v>
      </c>
      <c r="AU239" s="12">
        <f t="shared" si="74"/>
        <v>34</v>
      </c>
      <c r="AV239" s="9"/>
      <c r="AW239" s="1"/>
      <c r="AX239" s="1"/>
      <c r="AY239" s="1"/>
      <c r="AZ239" s="11"/>
      <c r="BA239" s="14">
        <f t="shared" si="64"/>
        <v>0</v>
      </c>
      <c r="BB239" s="9"/>
      <c r="BC239" s="1"/>
      <c r="BD239" s="1"/>
      <c r="BE239" s="1"/>
      <c r="BF239" s="15"/>
      <c r="BG239" s="16">
        <f t="shared" si="65"/>
        <v>0</v>
      </c>
      <c r="BH239" s="16">
        <f t="shared" si="66"/>
        <v>34</v>
      </c>
    </row>
    <row r="240" spans="1:61" ht="25.5" customHeight="1" x14ac:dyDescent="0.25">
      <c r="A240" s="1" t="s">
        <v>509</v>
      </c>
      <c r="B240" s="1" t="s">
        <v>510</v>
      </c>
      <c r="C240" s="21" t="s">
        <v>1815</v>
      </c>
      <c r="D240" s="2">
        <v>1.43</v>
      </c>
      <c r="E240" s="1" t="s">
        <v>499</v>
      </c>
      <c r="F240" s="1" t="s">
        <v>29</v>
      </c>
      <c r="G240" s="1" t="s">
        <v>511</v>
      </c>
      <c r="H240" s="1" t="s">
        <v>1823</v>
      </c>
      <c r="I240" s="1" t="s">
        <v>27</v>
      </c>
      <c r="J240" s="18" t="s">
        <v>804</v>
      </c>
      <c r="K240" s="4">
        <v>100</v>
      </c>
      <c r="L240" s="4">
        <v>0</v>
      </c>
      <c r="M240" s="4" t="s">
        <v>512</v>
      </c>
      <c r="N240" s="4" t="s">
        <v>513</v>
      </c>
      <c r="O240" s="3" t="s">
        <v>33</v>
      </c>
      <c r="P240" s="4" t="s">
        <v>38</v>
      </c>
      <c r="Q240" s="10" t="s">
        <v>42</v>
      </c>
      <c r="R240" s="4" t="s">
        <v>117</v>
      </c>
      <c r="S240" s="4" t="s">
        <v>1833</v>
      </c>
      <c r="T240" s="4" t="s">
        <v>1818</v>
      </c>
      <c r="U240" s="4" t="s">
        <v>89</v>
      </c>
      <c r="V240" s="4" t="s">
        <v>1820</v>
      </c>
      <c r="W240" s="19" t="s">
        <v>2356</v>
      </c>
      <c r="X240" s="4" t="s">
        <v>36</v>
      </c>
      <c r="Y240" s="24">
        <v>43795</v>
      </c>
      <c r="Z240" s="24" t="s">
        <v>38</v>
      </c>
      <c r="AA240" s="54" t="s">
        <v>27</v>
      </c>
      <c r="AB240" s="54"/>
      <c r="AC240" s="2" t="str">
        <f t="shared" si="70"/>
        <v>85</v>
      </c>
      <c r="AD240" s="2">
        <f t="shared" si="63"/>
        <v>1.43</v>
      </c>
      <c r="AE240" s="2">
        <f t="shared" si="71"/>
        <v>1.2155</v>
      </c>
      <c r="AF240" s="1" t="str">
        <f t="shared" si="78"/>
        <v>30</v>
      </c>
      <c r="AG240" s="1" t="s">
        <v>829</v>
      </c>
      <c r="AH240" s="36" t="s">
        <v>27</v>
      </c>
      <c r="AI240" s="1">
        <f t="shared" si="72"/>
        <v>54</v>
      </c>
      <c r="AJ240" s="1">
        <f t="shared" si="73"/>
        <v>0</v>
      </c>
      <c r="AK240" s="25">
        <v>54</v>
      </c>
      <c r="AL240" s="1">
        <v>0</v>
      </c>
      <c r="AM240" s="1">
        <f t="shared" si="77"/>
        <v>54</v>
      </c>
      <c r="AN240" s="1"/>
      <c r="AO240" s="42">
        <v>4</v>
      </c>
      <c r="AP240" s="17">
        <v>4</v>
      </c>
      <c r="AT240" s="20"/>
      <c r="AU240" s="12">
        <f t="shared" si="74"/>
        <v>4</v>
      </c>
      <c r="AV240" s="17"/>
      <c r="AZ240" s="20"/>
      <c r="BA240" s="14">
        <f t="shared" si="64"/>
        <v>0</v>
      </c>
      <c r="BB240" s="17"/>
      <c r="BF240" s="20"/>
      <c r="BG240" s="16">
        <f t="shared" si="65"/>
        <v>0</v>
      </c>
      <c r="BH240" s="16">
        <f t="shared" si="66"/>
        <v>4</v>
      </c>
    </row>
    <row r="241" spans="1:60" ht="25.5" customHeight="1" x14ac:dyDescent="0.25">
      <c r="A241" s="4" t="s">
        <v>1001</v>
      </c>
      <c r="B241" s="4" t="s">
        <v>1002</v>
      </c>
      <c r="C241" s="5" t="s">
        <v>1816</v>
      </c>
      <c r="D241" s="21">
        <v>0.23</v>
      </c>
      <c r="E241" s="4" t="s">
        <v>499</v>
      </c>
      <c r="F241" s="4" t="s">
        <v>29</v>
      </c>
      <c r="G241" s="18" t="s">
        <v>1003</v>
      </c>
      <c r="H241" s="1" t="s">
        <v>1822</v>
      </c>
      <c r="I241" s="1" t="s">
        <v>27</v>
      </c>
      <c r="J241" s="18" t="s">
        <v>804</v>
      </c>
      <c r="K241" s="22">
        <v>90</v>
      </c>
      <c r="L241" s="4">
        <v>10</v>
      </c>
      <c r="M241" s="23" t="s">
        <v>28</v>
      </c>
      <c r="N241" s="23" t="s">
        <v>793</v>
      </c>
      <c r="O241" s="3" t="s">
        <v>33</v>
      </c>
      <c r="P241" s="4" t="s">
        <v>38</v>
      </c>
      <c r="Q241" s="10" t="s">
        <v>42</v>
      </c>
      <c r="R241" s="5"/>
      <c r="S241" s="5"/>
      <c r="T241" s="5"/>
      <c r="U241" s="5"/>
      <c r="V241" s="5"/>
      <c r="W241" s="5"/>
      <c r="X241" s="5" t="s">
        <v>36</v>
      </c>
      <c r="Y241" s="24">
        <v>43482</v>
      </c>
      <c r="Z241" s="4" t="s">
        <v>32</v>
      </c>
      <c r="AA241" s="24">
        <v>44578</v>
      </c>
      <c r="AB241" s="24"/>
      <c r="AC241" s="2" t="str">
        <f t="shared" si="70"/>
        <v>100</v>
      </c>
      <c r="AD241" s="2">
        <f t="shared" si="63"/>
        <v>0.23</v>
      </c>
      <c r="AE241" s="2">
        <f t="shared" si="71"/>
        <v>0.23</v>
      </c>
      <c r="AF241" s="1" t="str">
        <f t="shared" si="78"/>
        <v>5</v>
      </c>
      <c r="AG241" s="1">
        <v>12</v>
      </c>
      <c r="AH241" s="1" t="s">
        <v>27</v>
      </c>
      <c r="AI241" s="1">
        <f t="shared" si="72"/>
        <v>5.4</v>
      </c>
      <c r="AJ241" s="1">
        <f t="shared" si="73"/>
        <v>0.6</v>
      </c>
      <c r="AK241" s="64">
        <v>6</v>
      </c>
      <c r="AL241" s="1">
        <v>1</v>
      </c>
      <c r="AM241" s="1">
        <f t="shared" si="77"/>
        <v>5</v>
      </c>
      <c r="AN241" s="1"/>
      <c r="AO241" s="47">
        <v>6</v>
      </c>
      <c r="AP241" s="27"/>
      <c r="AQ241" s="28">
        <v>5</v>
      </c>
      <c r="AR241" s="25">
        <v>1</v>
      </c>
      <c r="AT241" s="29"/>
      <c r="AU241" s="12">
        <f t="shared" si="74"/>
        <v>5</v>
      </c>
      <c r="AV241" s="30"/>
      <c r="AW241" s="28"/>
      <c r="AX241" s="1"/>
      <c r="AY241" s="1"/>
      <c r="AZ241" s="15"/>
      <c r="BA241" s="14">
        <f t="shared" si="64"/>
        <v>0</v>
      </c>
      <c r="BB241" s="9"/>
      <c r="BC241" s="1"/>
      <c r="BD241" s="1"/>
      <c r="BE241" s="1"/>
      <c r="BF241" s="15"/>
      <c r="BG241" s="16">
        <f t="shared" si="65"/>
        <v>0</v>
      </c>
      <c r="BH241" s="16">
        <f t="shared" si="66"/>
        <v>5</v>
      </c>
    </row>
    <row r="242" spans="1:60" ht="25.5" customHeight="1" x14ac:dyDescent="0.25">
      <c r="A242" s="1" t="s">
        <v>527</v>
      </c>
      <c r="B242" s="1" t="s">
        <v>528</v>
      </c>
      <c r="C242" s="1" t="s">
        <v>1806</v>
      </c>
      <c r="D242" s="2">
        <v>18.79</v>
      </c>
      <c r="E242" s="1" t="s">
        <v>529</v>
      </c>
      <c r="F242" s="1" t="s">
        <v>29</v>
      </c>
      <c r="G242" s="1" t="s">
        <v>27</v>
      </c>
      <c r="H242" s="1" t="s">
        <v>27</v>
      </c>
      <c r="I242" s="1" t="s">
        <v>27</v>
      </c>
      <c r="J242" s="4" t="s">
        <v>804</v>
      </c>
      <c r="K242" s="4">
        <v>100</v>
      </c>
      <c r="L242" s="4">
        <v>0</v>
      </c>
      <c r="M242" s="4" t="s">
        <v>530</v>
      </c>
      <c r="N242" s="4" t="s">
        <v>531</v>
      </c>
      <c r="O242" s="4" t="s">
        <v>2228</v>
      </c>
      <c r="P242" s="3" t="s">
        <v>38</v>
      </c>
      <c r="Q242" s="4" t="s">
        <v>532</v>
      </c>
      <c r="R242" s="4" t="s">
        <v>1836</v>
      </c>
      <c r="S242" s="19" t="s">
        <v>1835</v>
      </c>
      <c r="T242" s="6" t="s">
        <v>2163</v>
      </c>
      <c r="U242" s="4" t="s">
        <v>151</v>
      </c>
      <c r="V242" s="4" t="s">
        <v>1855</v>
      </c>
      <c r="W242" s="3" t="s">
        <v>1889</v>
      </c>
      <c r="X242" s="4" t="s">
        <v>36</v>
      </c>
      <c r="Y242" s="1" t="s">
        <v>27</v>
      </c>
      <c r="Z242" s="1" t="s">
        <v>27</v>
      </c>
      <c r="AA242" s="1" t="s">
        <v>27</v>
      </c>
      <c r="AB242" s="1"/>
      <c r="AC242" s="2" t="str">
        <f t="shared" si="70"/>
        <v>65</v>
      </c>
      <c r="AD242" s="2">
        <f t="shared" si="63"/>
        <v>18.79</v>
      </c>
      <c r="AE242" s="2">
        <f t="shared" si="71"/>
        <v>12.2135</v>
      </c>
      <c r="AF242" s="2" t="str">
        <f t="shared" si="78"/>
        <v>70</v>
      </c>
      <c r="AG242" s="1" t="str">
        <f>IF(AK242&lt;=10,"24",IF(AK242&gt;10,"30"))</f>
        <v>30</v>
      </c>
      <c r="AH242" s="1">
        <v>30</v>
      </c>
      <c r="AI242" s="1">
        <f t="shared" si="72"/>
        <v>366.40499999999997</v>
      </c>
      <c r="AJ242" s="1">
        <f t="shared" si="73"/>
        <v>0</v>
      </c>
      <c r="AK242" s="7">
        <f>AE242*AH242</f>
        <v>366.40499999999997</v>
      </c>
      <c r="AL242" s="7">
        <v>0</v>
      </c>
      <c r="AM242" s="7">
        <f t="shared" si="77"/>
        <v>366.40499999999997</v>
      </c>
      <c r="AN242" s="7"/>
      <c r="AO242" s="8">
        <v>366</v>
      </c>
      <c r="AP242" s="9"/>
      <c r="AQ242" s="10"/>
      <c r="AR242" s="1">
        <v>35</v>
      </c>
      <c r="AS242" s="1">
        <v>70</v>
      </c>
      <c r="AT242" s="15">
        <v>70</v>
      </c>
      <c r="AU242" s="12">
        <f t="shared" si="74"/>
        <v>175</v>
      </c>
      <c r="AV242" s="9">
        <v>70</v>
      </c>
      <c r="AW242" s="1">
        <v>70</v>
      </c>
      <c r="AX242" s="10">
        <v>51</v>
      </c>
      <c r="AY242" s="10"/>
      <c r="AZ242" s="11"/>
      <c r="BA242" s="14">
        <f t="shared" si="64"/>
        <v>191</v>
      </c>
      <c r="BB242" s="9"/>
      <c r="BC242" s="1"/>
      <c r="BD242" s="1"/>
      <c r="BE242" s="1"/>
      <c r="BF242" s="15"/>
      <c r="BG242" s="16">
        <f t="shared" si="65"/>
        <v>0</v>
      </c>
      <c r="BH242" s="16">
        <f t="shared" si="66"/>
        <v>366</v>
      </c>
    </row>
    <row r="243" spans="1:60" ht="25.5" customHeight="1" x14ac:dyDescent="0.25">
      <c r="A243" s="1" t="s">
        <v>533</v>
      </c>
      <c r="B243" s="1" t="s">
        <v>534</v>
      </c>
      <c r="C243" s="1" t="s">
        <v>1806</v>
      </c>
      <c r="D243" s="2">
        <v>16.43</v>
      </c>
      <c r="E243" s="1" t="s">
        <v>529</v>
      </c>
      <c r="F243" s="1" t="s">
        <v>29</v>
      </c>
      <c r="G243" s="1" t="s">
        <v>27</v>
      </c>
      <c r="H243" s="1" t="s">
        <v>27</v>
      </c>
      <c r="I243" s="1" t="s">
        <v>27</v>
      </c>
      <c r="J243" s="4" t="s">
        <v>804</v>
      </c>
      <c r="K243" s="4">
        <v>100</v>
      </c>
      <c r="L243" s="4">
        <v>0</v>
      </c>
      <c r="M243" s="4" t="s">
        <v>30</v>
      </c>
      <c r="N243" s="4" t="s">
        <v>535</v>
      </c>
      <c r="O243" s="4" t="s">
        <v>2229</v>
      </c>
      <c r="P243" s="3" t="s">
        <v>38</v>
      </c>
      <c r="Q243" s="4" t="s">
        <v>536</v>
      </c>
      <c r="R243" s="4" t="s">
        <v>2276</v>
      </c>
      <c r="S243" s="19" t="s">
        <v>2261</v>
      </c>
      <c r="T243" s="6" t="s">
        <v>2163</v>
      </c>
      <c r="U243" s="4" t="s">
        <v>1503</v>
      </c>
      <c r="V243" s="4" t="s">
        <v>1820</v>
      </c>
      <c r="W243" s="3" t="s">
        <v>1889</v>
      </c>
      <c r="X243" s="4" t="s">
        <v>36</v>
      </c>
      <c r="Y243" s="1" t="s">
        <v>27</v>
      </c>
      <c r="Z243" s="1" t="s">
        <v>27</v>
      </c>
      <c r="AA243" s="1" t="s">
        <v>27</v>
      </c>
      <c r="AB243" s="1"/>
      <c r="AC243" s="2" t="str">
        <f t="shared" si="70"/>
        <v>65</v>
      </c>
      <c r="AD243" s="2">
        <f t="shared" si="63"/>
        <v>16.43</v>
      </c>
      <c r="AE243" s="2">
        <f t="shared" si="71"/>
        <v>10.679500000000001</v>
      </c>
      <c r="AF243" s="2" t="str">
        <f t="shared" si="78"/>
        <v>70</v>
      </c>
      <c r="AG243" s="1" t="str">
        <f>IF(AK243&lt;=10,"24",IF(AK243&gt;10,"30"))</f>
        <v>30</v>
      </c>
      <c r="AH243" s="1">
        <v>30</v>
      </c>
      <c r="AI243" s="1">
        <f t="shared" si="72"/>
        <v>320.38500000000005</v>
      </c>
      <c r="AJ243" s="1">
        <f t="shared" si="73"/>
        <v>0</v>
      </c>
      <c r="AK243" s="7">
        <f>AE243*AH243</f>
        <v>320.38500000000005</v>
      </c>
      <c r="AL243" s="7">
        <v>0</v>
      </c>
      <c r="AM243" s="7">
        <f t="shared" si="77"/>
        <v>320.38500000000005</v>
      </c>
      <c r="AN243" s="7"/>
      <c r="AO243" s="8">
        <v>320</v>
      </c>
      <c r="AP243" s="9"/>
      <c r="AQ243" s="10"/>
      <c r="AR243" s="1">
        <v>35</v>
      </c>
      <c r="AS243" s="1">
        <v>70</v>
      </c>
      <c r="AT243" s="15">
        <v>70</v>
      </c>
      <c r="AU243" s="12">
        <f t="shared" si="74"/>
        <v>175</v>
      </c>
      <c r="AV243" s="9">
        <v>70</v>
      </c>
      <c r="AW243" s="1">
        <v>70</v>
      </c>
      <c r="AX243" s="1">
        <v>5</v>
      </c>
      <c r="AY243" s="10"/>
      <c r="AZ243" s="11"/>
      <c r="BA243" s="14">
        <f t="shared" si="64"/>
        <v>145</v>
      </c>
      <c r="BB243" s="9"/>
      <c r="BC243" s="1"/>
      <c r="BD243" s="1"/>
      <c r="BE243" s="1"/>
      <c r="BF243" s="15"/>
      <c r="BG243" s="16">
        <f t="shared" si="65"/>
        <v>0</v>
      </c>
      <c r="BH243" s="16">
        <f t="shared" si="66"/>
        <v>320</v>
      </c>
    </row>
    <row r="244" spans="1:60" ht="25.5" customHeight="1" x14ac:dyDescent="0.25">
      <c r="A244" s="1" t="s">
        <v>2463</v>
      </c>
      <c r="B244" s="1" t="s">
        <v>537</v>
      </c>
      <c r="C244" s="1" t="s">
        <v>1806</v>
      </c>
      <c r="D244" s="44">
        <v>2.97</v>
      </c>
      <c r="E244" s="1" t="s">
        <v>529</v>
      </c>
      <c r="F244" s="1" t="s">
        <v>29</v>
      </c>
      <c r="G244" s="1" t="s">
        <v>27</v>
      </c>
      <c r="H244" s="1" t="s">
        <v>27</v>
      </c>
      <c r="I244" s="1" t="s">
        <v>27</v>
      </c>
      <c r="J244" s="4" t="s">
        <v>804</v>
      </c>
      <c r="K244" s="4">
        <v>90</v>
      </c>
      <c r="L244" s="4">
        <v>10</v>
      </c>
      <c r="M244" s="4" t="s">
        <v>2025</v>
      </c>
      <c r="N244" s="4" t="s">
        <v>2573</v>
      </c>
      <c r="O244" s="3" t="s">
        <v>2055</v>
      </c>
      <c r="P244" s="3" t="s">
        <v>38</v>
      </c>
      <c r="Q244" s="5" t="s">
        <v>42</v>
      </c>
      <c r="R244" s="4" t="s">
        <v>2274</v>
      </c>
      <c r="S244" s="4" t="s">
        <v>2260</v>
      </c>
      <c r="T244" s="6" t="s">
        <v>2163</v>
      </c>
      <c r="U244" s="4" t="s">
        <v>1875</v>
      </c>
      <c r="V244" s="4" t="s">
        <v>1820</v>
      </c>
      <c r="W244" s="3" t="s">
        <v>2285</v>
      </c>
      <c r="X244" s="4" t="s">
        <v>36</v>
      </c>
      <c r="Y244" s="1" t="s">
        <v>27</v>
      </c>
      <c r="Z244" s="1" t="s">
        <v>27</v>
      </c>
      <c r="AA244" s="1" t="s">
        <v>27</v>
      </c>
      <c r="AB244" s="1"/>
      <c r="AC244" s="2" t="str">
        <f t="shared" si="70"/>
        <v>85</v>
      </c>
      <c r="AD244" s="2">
        <f t="shared" si="63"/>
        <v>2.97</v>
      </c>
      <c r="AE244" s="2">
        <f t="shared" si="71"/>
        <v>2.5245000000000002</v>
      </c>
      <c r="AF244" s="2" t="str">
        <f t="shared" si="78"/>
        <v>30</v>
      </c>
      <c r="AG244" s="1" t="str">
        <f>IF(AK244&lt;=10,"24",IF(AK244&gt;10,"30"))</f>
        <v>30</v>
      </c>
      <c r="AH244" s="1">
        <v>30</v>
      </c>
      <c r="AI244" s="1">
        <f t="shared" si="72"/>
        <v>68.16149999999999</v>
      </c>
      <c r="AJ244" s="1">
        <f t="shared" si="73"/>
        <v>7.5735000000000001</v>
      </c>
      <c r="AK244" s="7">
        <f>AE244*AH244</f>
        <v>75.734999999999999</v>
      </c>
      <c r="AL244" s="7">
        <v>0</v>
      </c>
      <c r="AM244" s="7">
        <f t="shared" si="77"/>
        <v>75.734999999999999</v>
      </c>
      <c r="AN244" s="7"/>
      <c r="AO244" s="8">
        <v>76</v>
      </c>
      <c r="AP244" s="9"/>
      <c r="AQ244" s="10"/>
      <c r="AT244" s="11"/>
      <c r="AU244" s="12">
        <f t="shared" si="74"/>
        <v>0</v>
      </c>
      <c r="AV244" s="13">
        <v>30</v>
      </c>
      <c r="AW244" s="10">
        <v>30</v>
      </c>
      <c r="AX244" s="10">
        <v>16</v>
      </c>
      <c r="AY244" s="10"/>
      <c r="AZ244" s="11"/>
      <c r="BA244" s="14">
        <f t="shared" si="64"/>
        <v>76</v>
      </c>
      <c r="BB244" s="9"/>
      <c r="BC244" s="1"/>
      <c r="BD244" s="1"/>
      <c r="BE244" s="1"/>
      <c r="BF244" s="15"/>
      <c r="BG244" s="16">
        <f t="shared" si="65"/>
        <v>0</v>
      </c>
      <c r="BH244" s="16">
        <f t="shared" si="66"/>
        <v>76</v>
      </c>
    </row>
    <row r="245" spans="1:60" ht="25.5" customHeight="1" x14ac:dyDescent="0.25">
      <c r="A245" s="5" t="s">
        <v>1004</v>
      </c>
      <c r="B245" s="5" t="s">
        <v>1005</v>
      </c>
      <c r="C245" s="5" t="s">
        <v>1816</v>
      </c>
      <c r="D245" s="5">
        <v>0.01</v>
      </c>
      <c r="E245" s="5" t="s">
        <v>529</v>
      </c>
      <c r="F245" s="5" t="s">
        <v>29</v>
      </c>
      <c r="G245" s="5" t="s">
        <v>1006</v>
      </c>
      <c r="H245" s="1" t="s">
        <v>1823</v>
      </c>
      <c r="I245" s="1" t="s">
        <v>27</v>
      </c>
      <c r="J245" s="5" t="s">
        <v>2970</v>
      </c>
      <c r="K245" s="5">
        <v>0</v>
      </c>
      <c r="L245" s="5">
        <v>100</v>
      </c>
      <c r="M245" s="5" t="s">
        <v>28</v>
      </c>
      <c r="N245" s="5" t="s">
        <v>28</v>
      </c>
      <c r="O245" s="3" t="s">
        <v>33</v>
      </c>
      <c r="P245" s="4" t="s">
        <v>38</v>
      </c>
      <c r="Q245" s="18" t="s">
        <v>2317</v>
      </c>
      <c r="R245" s="5"/>
      <c r="S245" s="5"/>
      <c r="T245" s="5"/>
      <c r="U245" s="5"/>
      <c r="V245" s="5"/>
      <c r="W245" s="5"/>
      <c r="X245" s="5" t="s">
        <v>36</v>
      </c>
      <c r="Y245" s="35">
        <v>43803</v>
      </c>
      <c r="Z245" s="5" t="s">
        <v>32</v>
      </c>
      <c r="AA245" s="35">
        <v>44898</v>
      </c>
      <c r="AB245" s="35"/>
      <c r="AC245" s="2" t="str">
        <f t="shared" si="70"/>
        <v>100</v>
      </c>
      <c r="AD245" s="2">
        <f t="shared" si="63"/>
        <v>0.01</v>
      </c>
      <c r="AE245" s="2">
        <f t="shared" si="71"/>
        <v>0.01</v>
      </c>
      <c r="AF245" s="1" t="str">
        <f t="shared" si="78"/>
        <v>5</v>
      </c>
      <c r="AG245" s="1">
        <v>12</v>
      </c>
      <c r="AH245" s="36" t="s">
        <v>27</v>
      </c>
      <c r="AI245" s="1">
        <f t="shared" si="72"/>
        <v>0</v>
      </c>
      <c r="AJ245" s="1">
        <f t="shared" si="73"/>
        <v>1</v>
      </c>
      <c r="AK245" s="36">
        <v>1</v>
      </c>
      <c r="AL245" s="1">
        <v>0</v>
      </c>
      <c r="AM245" s="1">
        <f t="shared" si="77"/>
        <v>1</v>
      </c>
      <c r="AN245" s="1"/>
      <c r="AO245" s="47">
        <v>1</v>
      </c>
      <c r="AP245" s="38"/>
      <c r="AQ245" s="5">
        <v>1</v>
      </c>
      <c r="AR245" s="25"/>
      <c r="AT245" s="48"/>
      <c r="AU245" s="12">
        <f t="shared" si="74"/>
        <v>1</v>
      </c>
      <c r="AV245" s="30"/>
      <c r="AW245" s="28"/>
      <c r="AX245" s="36"/>
      <c r="AY245" s="36"/>
      <c r="AZ245" s="40"/>
      <c r="BA245" s="14">
        <f t="shared" si="64"/>
        <v>0</v>
      </c>
      <c r="BB245" s="49"/>
      <c r="BC245" s="36"/>
      <c r="BD245" s="36"/>
      <c r="BE245" s="36"/>
      <c r="BF245" s="40"/>
      <c r="BG245" s="16">
        <f t="shared" si="65"/>
        <v>0</v>
      </c>
      <c r="BH245" s="16">
        <f t="shared" si="66"/>
        <v>1</v>
      </c>
    </row>
    <row r="246" spans="1:60" ht="25.5" customHeight="1" x14ac:dyDescent="0.25">
      <c r="A246" s="5" t="s">
        <v>559</v>
      </c>
      <c r="B246" s="5" t="s">
        <v>560</v>
      </c>
      <c r="C246" s="5" t="s">
        <v>1816</v>
      </c>
      <c r="D246" s="5">
        <v>0.49</v>
      </c>
      <c r="E246" s="5" t="s">
        <v>538</v>
      </c>
      <c r="F246" s="5" t="s">
        <v>73</v>
      </c>
      <c r="G246" s="5" t="s">
        <v>561</v>
      </c>
      <c r="H246" s="1" t="s">
        <v>1823</v>
      </c>
      <c r="I246" s="1" t="s">
        <v>27</v>
      </c>
      <c r="J246" s="18" t="s">
        <v>804</v>
      </c>
      <c r="K246" s="5">
        <v>100</v>
      </c>
      <c r="L246" s="5">
        <v>0</v>
      </c>
      <c r="M246" s="5" t="s">
        <v>562</v>
      </c>
      <c r="N246" s="5" t="s">
        <v>563</v>
      </c>
      <c r="O246" s="3" t="s">
        <v>33</v>
      </c>
      <c r="P246" s="4" t="s">
        <v>38</v>
      </c>
      <c r="Q246" s="10" t="s">
        <v>42</v>
      </c>
      <c r="R246" s="5"/>
      <c r="S246" s="5"/>
      <c r="T246" s="5"/>
      <c r="U246" s="5"/>
      <c r="V246" s="5"/>
      <c r="W246" s="5"/>
      <c r="X246" s="5" t="s">
        <v>36</v>
      </c>
      <c r="Y246" s="35">
        <v>43920</v>
      </c>
      <c r="Z246" s="5" t="s">
        <v>32</v>
      </c>
      <c r="AA246" s="35">
        <v>45015</v>
      </c>
      <c r="AB246" s="2"/>
      <c r="AC246" s="2" t="str">
        <f t="shared" si="70"/>
        <v>100</v>
      </c>
      <c r="AD246" s="2">
        <f t="shared" si="63"/>
        <v>0.49</v>
      </c>
      <c r="AE246" s="2">
        <f t="shared" si="71"/>
        <v>0.49</v>
      </c>
      <c r="AF246" s="1" t="str">
        <f t="shared" si="78"/>
        <v>5</v>
      </c>
      <c r="AG246" s="1">
        <v>12</v>
      </c>
      <c r="AH246" s="36" t="s">
        <v>27</v>
      </c>
      <c r="AI246" s="1">
        <f t="shared" si="72"/>
        <v>5</v>
      </c>
      <c r="AJ246" s="1">
        <f t="shared" si="73"/>
        <v>0</v>
      </c>
      <c r="AK246" s="36">
        <v>5</v>
      </c>
      <c r="AL246" s="1">
        <v>0</v>
      </c>
      <c r="AM246" s="1">
        <f t="shared" si="77"/>
        <v>5</v>
      </c>
      <c r="AN246" s="1"/>
      <c r="AO246" s="47">
        <v>5</v>
      </c>
      <c r="AP246" s="27"/>
      <c r="AQ246" s="5">
        <v>5</v>
      </c>
      <c r="AR246" s="25"/>
      <c r="AT246" s="48"/>
      <c r="AU246" s="12">
        <f t="shared" si="74"/>
        <v>5</v>
      </c>
      <c r="AV246" s="30"/>
      <c r="AW246" s="28"/>
      <c r="AX246" s="36"/>
      <c r="AY246" s="36"/>
      <c r="AZ246" s="40"/>
      <c r="BA246" s="14">
        <f t="shared" si="64"/>
        <v>0</v>
      </c>
      <c r="BB246" s="49"/>
      <c r="BC246" s="36"/>
      <c r="BD246" s="36"/>
      <c r="BE246" s="36"/>
      <c r="BF246" s="40"/>
      <c r="BG246" s="16">
        <f t="shared" si="65"/>
        <v>0</v>
      </c>
      <c r="BH246" s="16">
        <f t="shared" si="66"/>
        <v>5</v>
      </c>
    </row>
    <row r="247" spans="1:60" ht="25.5" customHeight="1" x14ac:dyDescent="0.25">
      <c r="A247" s="1" t="s">
        <v>564</v>
      </c>
      <c r="B247" s="43" t="s">
        <v>565</v>
      </c>
      <c r="C247" s="1" t="s">
        <v>1806</v>
      </c>
      <c r="D247" s="2">
        <v>0.21</v>
      </c>
      <c r="E247" s="1" t="s">
        <v>538</v>
      </c>
      <c r="F247" s="1" t="s">
        <v>73</v>
      </c>
      <c r="G247" s="1" t="s">
        <v>27</v>
      </c>
      <c r="H247" s="1" t="s">
        <v>27</v>
      </c>
      <c r="I247" s="1" t="s">
        <v>27</v>
      </c>
      <c r="J247" s="4" t="s">
        <v>804</v>
      </c>
      <c r="K247" s="4">
        <v>100</v>
      </c>
      <c r="L247" s="4">
        <v>0</v>
      </c>
      <c r="M247" s="4" t="s">
        <v>2574</v>
      </c>
      <c r="N247" s="4" t="s">
        <v>566</v>
      </c>
      <c r="O247" s="3" t="s">
        <v>33</v>
      </c>
      <c r="P247" s="3" t="s">
        <v>38</v>
      </c>
      <c r="Q247" s="5" t="s">
        <v>42</v>
      </c>
      <c r="R247" s="4" t="s">
        <v>117</v>
      </c>
      <c r="S247" s="4" t="s">
        <v>1833</v>
      </c>
      <c r="T247" s="6" t="s">
        <v>2163</v>
      </c>
      <c r="U247" s="4" t="s">
        <v>151</v>
      </c>
      <c r="V247" s="4" t="s">
        <v>1820</v>
      </c>
      <c r="W247" s="4" t="s">
        <v>278</v>
      </c>
      <c r="X247" s="4" t="s">
        <v>36</v>
      </c>
      <c r="Y247" s="1" t="s">
        <v>27</v>
      </c>
      <c r="Z247" s="1" t="s">
        <v>27</v>
      </c>
      <c r="AA247" s="1" t="s">
        <v>27</v>
      </c>
      <c r="AB247" s="1"/>
      <c r="AC247" s="2" t="str">
        <f t="shared" si="70"/>
        <v>100</v>
      </c>
      <c r="AD247" s="2">
        <f t="shared" si="63"/>
        <v>0.21</v>
      </c>
      <c r="AE247" s="2">
        <f t="shared" si="71"/>
        <v>0.21</v>
      </c>
      <c r="AF247" s="2" t="str">
        <f t="shared" si="78"/>
        <v>5</v>
      </c>
      <c r="AG247" s="1" t="str">
        <f>IF(AK247&lt;=10,"24",IF(AK247&gt;10,"30"))</f>
        <v>24</v>
      </c>
      <c r="AH247" s="1">
        <v>20</v>
      </c>
      <c r="AI247" s="1">
        <f t="shared" si="72"/>
        <v>4.2</v>
      </c>
      <c r="AJ247" s="1">
        <f t="shared" si="73"/>
        <v>0</v>
      </c>
      <c r="AK247" s="7">
        <f>AE247*AH247</f>
        <v>4.2</v>
      </c>
      <c r="AL247" s="7">
        <v>0</v>
      </c>
      <c r="AM247" s="7">
        <f t="shared" si="77"/>
        <v>4.2</v>
      </c>
      <c r="AN247" s="7"/>
      <c r="AO247" s="8">
        <v>4</v>
      </c>
      <c r="AP247" s="9"/>
      <c r="AQ247" s="1"/>
      <c r="AR247" s="45">
        <v>4</v>
      </c>
      <c r="AT247" s="15"/>
      <c r="AU247" s="12">
        <f t="shared" si="74"/>
        <v>4</v>
      </c>
      <c r="AV247" s="9"/>
      <c r="AW247" s="1"/>
      <c r="AX247" s="1"/>
      <c r="AY247" s="1"/>
      <c r="AZ247" s="15"/>
      <c r="BA247" s="14">
        <f t="shared" si="64"/>
        <v>0</v>
      </c>
      <c r="BB247" s="9"/>
      <c r="BC247" s="1"/>
      <c r="BD247" s="1"/>
      <c r="BE247" s="1"/>
      <c r="BF247" s="15"/>
      <c r="BG247" s="16">
        <f t="shared" si="65"/>
        <v>0</v>
      </c>
      <c r="BH247" s="16">
        <f t="shared" si="66"/>
        <v>4</v>
      </c>
    </row>
    <row r="248" spans="1:60" ht="25.5" customHeight="1" x14ac:dyDescent="0.25">
      <c r="A248" s="1" t="s">
        <v>567</v>
      </c>
      <c r="B248" s="1" t="s">
        <v>568</v>
      </c>
      <c r="C248" s="1" t="s">
        <v>1806</v>
      </c>
      <c r="D248" s="2">
        <v>0.28000000000000003</v>
      </c>
      <c r="E248" s="1" t="s">
        <v>538</v>
      </c>
      <c r="F248" s="1" t="s">
        <v>37</v>
      </c>
      <c r="G248" s="1" t="s">
        <v>27</v>
      </c>
      <c r="H248" s="1" t="s">
        <v>27</v>
      </c>
      <c r="I248" s="1" t="s">
        <v>27</v>
      </c>
      <c r="J248" s="4" t="s">
        <v>2970</v>
      </c>
      <c r="K248" s="3">
        <v>20</v>
      </c>
      <c r="L248" s="3">
        <v>80</v>
      </c>
      <c r="M248" s="4" t="s">
        <v>660</v>
      </c>
      <c r="N248" s="4" t="s">
        <v>569</v>
      </c>
      <c r="O248" s="3" t="s">
        <v>33</v>
      </c>
      <c r="P248" s="3" t="s">
        <v>38</v>
      </c>
      <c r="Q248" s="5" t="s">
        <v>42</v>
      </c>
      <c r="R248" s="4" t="s">
        <v>2554</v>
      </c>
      <c r="S248" s="4" t="s">
        <v>2090</v>
      </c>
      <c r="T248" s="6" t="s">
        <v>2163</v>
      </c>
      <c r="U248" s="4" t="s">
        <v>151</v>
      </c>
      <c r="V248" s="4" t="s">
        <v>1820</v>
      </c>
      <c r="W248" s="4" t="s">
        <v>147</v>
      </c>
      <c r="X248" s="4" t="s">
        <v>36</v>
      </c>
      <c r="Y248" s="1" t="s">
        <v>27</v>
      </c>
      <c r="Z248" s="1" t="s">
        <v>27</v>
      </c>
      <c r="AA248" s="1" t="s">
        <v>27</v>
      </c>
      <c r="AB248" s="1"/>
      <c r="AC248" s="2" t="str">
        <f t="shared" si="70"/>
        <v>100</v>
      </c>
      <c r="AD248" s="2">
        <f t="shared" si="63"/>
        <v>0.28000000000000003</v>
      </c>
      <c r="AE248" s="2">
        <f t="shared" si="71"/>
        <v>0.28000000000000003</v>
      </c>
      <c r="AF248" s="2" t="str">
        <f t="shared" si="78"/>
        <v>5</v>
      </c>
      <c r="AG248" s="1" t="str">
        <f>IF(AK248&lt;=10,"24",IF(AK248&gt;10,"30"))</f>
        <v>24</v>
      </c>
      <c r="AH248" s="1">
        <v>20</v>
      </c>
      <c r="AI248" s="1">
        <f t="shared" si="72"/>
        <v>1.1200000000000001</v>
      </c>
      <c r="AJ248" s="1">
        <f t="shared" si="73"/>
        <v>4.4800000000000004</v>
      </c>
      <c r="AK248" s="7">
        <f>AE248*AH248</f>
        <v>5.6000000000000005</v>
      </c>
      <c r="AL248" s="7">
        <v>0</v>
      </c>
      <c r="AM248" s="7">
        <f t="shared" si="77"/>
        <v>5.6000000000000005</v>
      </c>
      <c r="AN248" s="7"/>
      <c r="AO248" s="8">
        <v>6</v>
      </c>
      <c r="AP248" s="9"/>
      <c r="AQ248" s="1"/>
      <c r="AR248" s="45">
        <v>5</v>
      </c>
      <c r="AS248" s="1">
        <v>1</v>
      </c>
      <c r="AT248" s="15"/>
      <c r="AU248" s="12">
        <f t="shared" si="74"/>
        <v>6</v>
      </c>
      <c r="AV248" s="9"/>
      <c r="AW248" s="1"/>
      <c r="AX248" s="1"/>
      <c r="AY248" s="1"/>
      <c r="AZ248" s="15"/>
      <c r="BA248" s="14">
        <f t="shared" si="64"/>
        <v>0</v>
      </c>
      <c r="BB248" s="9"/>
      <c r="BC248" s="1"/>
      <c r="BD248" s="1"/>
      <c r="BE248" s="1"/>
      <c r="BF248" s="15"/>
      <c r="BG248" s="16">
        <f t="shared" si="65"/>
        <v>0</v>
      </c>
      <c r="BH248" s="16">
        <f t="shared" si="66"/>
        <v>6</v>
      </c>
    </row>
    <row r="249" spans="1:60" ht="25.5" customHeight="1" x14ac:dyDescent="0.25">
      <c r="A249" s="1" t="s">
        <v>2464</v>
      </c>
      <c r="B249" s="1" t="s">
        <v>570</v>
      </c>
      <c r="C249" s="1" t="s">
        <v>1806</v>
      </c>
      <c r="D249" s="2">
        <v>0.03</v>
      </c>
      <c r="E249" s="1" t="s">
        <v>538</v>
      </c>
      <c r="F249" s="1" t="s">
        <v>73</v>
      </c>
      <c r="G249" s="1" t="s">
        <v>27</v>
      </c>
      <c r="H249" s="1" t="s">
        <v>27</v>
      </c>
      <c r="I249" s="1" t="s">
        <v>27</v>
      </c>
      <c r="J249" s="4" t="s">
        <v>804</v>
      </c>
      <c r="K249" s="4">
        <v>100</v>
      </c>
      <c r="L249" s="4">
        <v>0</v>
      </c>
      <c r="M249" s="4" t="s">
        <v>28</v>
      </c>
      <c r="N249" s="4" t="s">
        <v>541</v>
      </c>
      <c r="O249" s="3" t="s">
        <v>33</v>
      </c>
      <c r="P249" s="3" t="s">
        <v>38</v>
      </c>
      <c r="Q249" s="5" t="s">
        <v>42</v>
      </c>
      <c r="R249" s="4" t="s">
        <v>117</v>
      </c>
      <c r="S249" s="4" t="s">
        <v>1833</v>
      </c>
      <c r="T249" s="6" t="s">
        <v>2163</v>
      </c>
      <c r="U249" s="4" t="s">
        <v>151</v>
      </c>
      <c r="V249" s="4" t="s">
        <v>1820</v>
      </c>
      <c r="W249" s="4" t="s">
        <v>44</v>
      </c>
      <c r="X249" s="4" t="s">
        <v>36</v>
      </c>
      <c r="Y249" s="1" t="s">
        <v>27</v>
      </c>
      <c r="Z249" s="1" t="s">
        <v>27</v>
      </c>
      <c r="AA249" s="1" t="s">
        <v>27</v>
      </c>
      <c r="AB249" s="1"/>
      <c r="AC249" s="2" t="str">
        <f t="shared" si="70"/>
        <v>100</v>
      </c>
      <c r="AD249" s="2">
        <f t="shared" si="63"/>
        <v>0.03</v>
      </c>
      <c r="AE249" s="2">
        <f t="shared" si="71"/>
        <v>0.03</v>
      </c>
      <c r="AF249" s="2" t="str">
        <f t="shared" si="78"/>
        <v>5</v>
      </c>
      <c r="AG249" s="1" t="str">
        <f>IF(AK249&lt;=10,"24",IF(AK249&gt;10,"30"))</f>
        <v>24</v>
      </c>
      <c r="AH249" s="1">
        <v>20</v>
      </c>
      <c r="AI249" s="1">
        <f t="shared" si="72"/>
        <v>0.6</v>
      </c>
      <c r="AJ249" s="1">
        <f t="shared" si="73"/>
        <v>0</v>
      </c>
      <c r="AK249" s="7">
        <f>AE249*AH249</f>
        <v>0.6</v>
      </c>
      <c r="AL249" s="7">
        <v>0</v>
      </c>
      <c r="AM249" s="7">
        <f t="shared" si="77"/>
        <v>0.6</v>
      </c>
      <c r="AN249" s="7"/>
      <c r="AO249" s="8">
        <v>1</v>
      </c>
      <c r="AP249" s="9"/>
      <c r="AQ249" s="18"/>
      <c r="AR249" s="45">
        <v>1</v>
      </c>
      <c r="AS249" s="1"/>
      <c r="AT249" s="15"/>
      <c r="AU249" s="12">
        <f t="shared" si="74"/>
        <v>1</v>
      </c>
      <c r="AV249" s="9"/>
      <c r="AW249" s="1"/>
      <c r="AX249" s="1"/>
      <c r="AY249" s="1"/>
      <c r="AZ249" s="15"/>
      <c r="BA249" s="14">
        <f t="shared" si="64"/>
        <v>0</v>
      </c>
      <c r="BB249" s="9"/>
      <c r="BC249" s="1"/>
      <c r="BD249" s="1"/>
      <c r="BE249" s="1"/>
      <c r="BF249" s="15"/>
      <c r="BG249" s="16">
        <f t="shared" si="65"/>
        <v>0</v>
      </c>
      <c r="BH249" s="16">
        <f t="shared" si="66"/>
        <v>1</v>
      </c>
    </row>
    <row r="250" spans="1:60" ht="25.5" customHeight="1" x14ac:dyDescent="0.25">
      <c r="A250" s="5" t="s">
        <v>1007</v>
      </c>
      <c r="B250" s="5" t="s">
        <v>1008</v>
      </c>
      <c r="C250" s="5" t="s">
        <v>1816</v>
      </c>
      <c r="D250" s="5">
        <v>0.1</v>
      </c>
      <c r="E250" s="5" t="s">
        <v>538</v>
      </c>
      <c r="F250" s="5" t="s">
        <v>73</v>
      </c>
      <c r="G250" s="5" t="s">
        <v>1009</v>
      </c>
      <c r="H250" s="1" t="s">
        <v>1824</v>
      </c>
      <c r="I250" s="1" t="s">
        <v>27</v>
      </c>
      <c r="J250" s="18" t="s">
        <v>804</v>
      </c>
      <c r="K250" s="5">
        <v>100</v>
      </c>
      <c r="L250" s="5">
        <v>0</v>
      </c>
      <c r="M250" s="5" t="s">
        <v>801</v>
      </c>
      <c r="N250" s="5" t="s">
        <v>793</v>
      </c>
      <c r="O250" s="3" t="s">
        <v>33</v>
      </c>
      <c r="P250" s="4" t="s">
        <v>38</v>
      </c>
      <c r="Q250" s="18" t="s">
        <v>2322</v>
      </c>
      <c r="R250" s="5"/>
      <c r="S250" s="5"/>
      <c r="T250" s="5"/>
      <c r="U250" s="5"/>
      <c r="V250" s="5"/>
      <c r="W250" s="5"/>
      <c r="X250" s="5" t="s">
        <v>36</v>
      </c>
      <c r="Y250" s="35">
        <v>43759</v>
      </c>
      <c r="Z250" s="5" t="s">
        <v>32</v>
      </c>
      <c r="AA250" s="35">
        <v>44855</v>
      </c>
      <c r="AB250" s="35"/>
      <c r="AC250" s="2" t="str">
        <f t="shared" si="70"/>
        <v>100</v>
      </c>
      <c r="AD250" s="2">
        <f t="shared" ref="AD250:AD313" si="81">D250</f>
        <v>0.1</v>
      </c>
      <c r="AE250" s="2">
        <f t="shared" si="71"/>
        <v>0.1</v>
      </c>
      <c r="AF250" s="2" t="str">
        <f t="shared" si="78"/>
        <v>5</v>
      </c>
      <c r="AG250" s="1">
        <v>18</v>
      </c>
      <c r="AH250" s="36" t="s">
        <v>27</v>
      </c>
      <c r="AI250" s="1">
        <f t="shared" si="72"/>
        <v>1</v>
      </c>
      <c r="AJ250" s="1">
        <f t="shared" si="73"/>
        <v>0</v>
      </c>
      <c r="AK250" s="36">
        <v>1</v>
      </c>
      <c r="AL250" s="1">
        <v>0</v>
      </c>
      <c r="AM250" s="1">
        <f t="shared" si="77"/>
        <v>1</v>
      </c>
      <c r="AN250" s="1"/>
      <c r="AO250" s="47">
        <v>1</v>
      </c>
      <c r="AP250" s="38"/>
      <c r="AQ250" s="5">
        <v>1</v>
      </c>
      <c r="AS250" s="25"/>
      <c r="AT250" s="48"/>
      <c r="AU250" s="12">
        <f t="shared" si="74"/>
        <v>1</v>
      </c>
      <c r="AV250" s="30"/>
      <c r="AW250" s="28"/>
      <c r="AX250" s="36"/>
      <c r="AY250" s="36"/>
      <c r="AZ250" s="40"/>
      <c r="BA250" s="14">
        <f t="shared" ref="BA250:BA313" si="82">AV250+AW250+AX250+AY250+AZ250</f>
        <v>0</v>
      </c>
      <c r="BB250" s="49"/>
      <c r="BC250" s="36"/>
      <c r="BD250" s="36"/>
      <c r="BE250" s="36"/>
      <c r="BF250" s="40"/>
      <c r="BG250" s="16">
        <f t="shared" ref="BG250:BG313" si="83">BB250+BC250+BD250+BE250+BF250</f>
        <v>0</v>
      </c>
      <c r="BH250" s="16">
        <f t="shared" ref="BH250:BH313" si="84">SUM(AU250,BA250,BG250)</f>
        <v>1</v>
      </c>
    </row>
    <row r="251" spans="1:60" ht="25.5" customHeight="1" x14ac:dyDescent="0.25">
      <c r="A251" s="5" t="s">
        <v>2907</v>
      </c>
      <c r="B251" s="122" t="s">
        <v>2700</v>
      </c>
      <c r="C251" s="1" t="s">
        <v>1806</v>
      </c>
      <c r="D251" s="5">
        <v>0.85</v>
      </c>
      <c r="E251" s="4" t="s">
        <v>538</v>
      </c>
      <c r="F251" s="5" t="s">
        <v>73</v>
      </c>
      <c r="G251" s="1" t="s">
        <v>27</v>
      </c>
      <c r="H251" s="1" t="s">
        <v>27</v>
      </c>
      <c r="I251" s="1" t="s">
        <v>27</v>
      </c>
      <c r="J251" s="4" t="s">
        <v>804</v>
      </c>
      <c r="K251" s="4">
        <v>100</v>
      </c>
      <c r="L251" s="4">
        <v>0</v>
      </c>
      <c r="M251" s="4" t="s">
        <v>2746</v>
      </c>
      <c r="N251" s="4" t="s">
        <v>2777</v>
      </c>
      <c r="O251" s="4" t="s">
        <v>33</v>
      </c>
      <c r="P251" s="4" t="s">
        <v>38</v>
      </c>
      <c r="Q251" s="4" t="s">
        <v>42</v>
      </c>
      <c r="R251" s="4" t="s">
        <v>117</v>
      </c>
      <c r="S251" s="4" t="s">
        <v>1833</v>
      </c>
      <c r="T251" s="6" t="s">
        <v>2163</v>
      </c>
      <c r="U251" s="4" t="s">
        <v>129</v>
      </c>
      <c r="V251" s="4" t="s">
        <v>1820</v>
      </c>
      <c r="W251" s="4" t="s">
        <v>44</v>
      </c>
      <c r="X251" s="4" t="s">
        <v>36</v>
      </c>
      <c r="Y251" s="1" t="s">
        <v>27</v>
      </c>
      <c r="Z251" s="1" t="s">
        <v>27</v>
      </c>
      <c r="AA251" s="1" t="s">
        <v>27</v>
      </c>
      <c r="AC251" s="2" t="str">
        <f t="shared" si="70"/>
        <v>100</v>
      </c>
      <c r="AD251" s="2">
        <f t="shared" si="81"/>
        <v>0.85</v>
      </c>
      <c r="AE251" s="2">
        <f t="shared" si="71"/>
        <v>0.85</v>
      </c>
      <c r="AF251" s="2" t="str">
        <f t="shared" si="78"/>
        <v>10</v>
      </c>
      <c r="AG251" s="1" t="str">
        <f t="shared" ref="AG251:AG257" si="85">IF(AK251&lt;=10,"24",IF(AK251&gt;10,"30"))</f>
        <v>30</v>
      </c>
      <c r="AH251" s="4">
        <v>20</v>
      </c>
      <c r="AI251" s="1">
        <f t="shared" si="72"/>
        <v>17</v>
      </c>
      <c r="AJ251" s="1">
        <f t="shared" si="73"/>
        <v>0</v>
      </c>
      <c r="AK251" s="7">
        <f t="shared" ref="AK251:AK257" si="86">AE251*AH251</f>
        <v>17</v>
      </c>
      <c r="AL251" s="1">
        <v>0</v>
      </c>
      <c r="AM251" s="1">
        <f t="shared" ref="AM251:AM282" si="87">AK251-AL251</f>
        <v>17</v>
      </c>
      <c r="AO251" s="8">
        <v>17</v>
      </c>
      <c r="AP251" s="17"/>
      <c r="AR251" s="4">
        <v>5</v>
      </c>
      <c r="AS251" s="4">
        <v>10</v>
      </c>
      <c r="AT251" s="20">
        <v>2</v>
      </c>
      <c r="AU251" s="12">
        <f t="shared" si="74"/>
        <v>17</v>
      </c>
      <c r="AV251" s="17"/>
      <c r="AZ251" s="20"/>
      <c r="BA251" s="14">
        <f t="shared" si="82"/>
        <v>0</v>
      </c>
      <c r="BB251" s="17"/>
      <c r="BF251" s="20"/>
      <c r="BG251" s="16">
        <f t="shared" si="83"/>
        <v>0</v>
      </c>
      <c r="BH251" s="16">
        <f t="shared" si="84"/>
        <v>17</v>
      </c>
    </row>
    <row r="252" spans="1:60" ht="25.5" customHeight="1" x14ac:dyDescent="0.25">
      <c r="A252" s="1" t="s">
        <v>539</v>
      </c>
      <c r="B252" s="1" t="s">
        <v>540</v>
      </c>
      <c r="C252" s="1" t="s">
        <v>1806</v>
      </c>
      <c r="D252" s="2">
        <v>0.37</v>
      </c>
      <c r="E252" s="1" t="s">
        <v>538</v>
      </c>
      <c r="F252" s="1" t="s">
        <v>73</v>
      </c>
      <c r="G252" s="1" t="s">
        <v>27</v>
      </c>
      <c r="H252" s="1" t="s">
        <v>27</v>
      </c>
      <c r="I252" s="1" t="s">
        <v>27</v>
      </c>
      <c r="J252" s="4" t="s">
        <v>804</v>
      </c>
      <c r="K252" s="4">
        <v>100</v>
      </c>
      <c r="L252" s="4">
        <v>0</v>
      </c>
      <c r="M252" s="4" t="s">
        <v>1978</v>
      </c>
      <c r="N252" s="4" t="s">
        <v>541</v>
      </c>
      <c r="O252" s="3" t="s">
        <v>33</v>
      </c>
      <c r="P252" s="3" t="s">
        <v>38</v>
      </c>
      <c r="Q252" s="5" t="s">
        <v>42</v>
      </c>
      <c r="R252" s="4" t="s">
        <v>117</v>
      </c>
      <c r="S252" s="4" t="s">
        <v>1833</v>
      </c>
      <c r="T252" s="6" t="s">
        <v>2163</v>
      </c>
      <c r="U252" s="4" t="s">
        <v>1875</v>
      </c>
      <c r="V252" s="4" t="s">
        <v>1820</v>
      </c>
      <c r="W252" s="4" t="s">
        <v>44</v>
      </c>
      <c r="X252" s="4" t="s">
        <v>36</v>
      </c>
      <c r="Y252" s="1" t="s">
        <v>27</v>
      </c>
      <c r="Z252" s="1" t="s">
        <v>27</v>
      </c>
      <c r="AA252" s="1" t="s">
        <v>27</v>
      </c>
      <c r="AB252" s="1"/>
      <c r="AC252" s="2" t="str">
        <f t="shared" si="70"/>
        <v>100</v>
      </c>
      <c r="AD252" s="2">
        <f t="shared" si="81"/>
        <v>0.37</v>
      </c>
      <c r="AE252" s="2">
        <f t="shared" si="71"/>
        <v>0.37</v>
      </c>
      <c r="AF252" s="2" t="str">
        <f t="shared" si="78"/>
        <v>5</v>
      </c>
      <c r="AG252" s="1" t="str">
        <f t="shared" si="85"/>
        <v>24</v>
      </c>
      <c r="AH252" s="1">
        <v>20</v>
      </c>
      <c r="AI252" s="1">
        <f t="shared" si="72"/>
        <v>7.4</v>
      </c>
      <c r="AJ252" s="1">
        <f t="shared" si="73"/>
        <v>0</v>
      </c>
      <c r="AK252" s="7">
        <f t="shared" si="86"/>
        <v>7.4</v>
      </c>
      <c r="AL252" s="7">
        <v>0</v>
      </c>
      <c r="AM252" s="7">
        <f t="shared" si="87"/>
        <v>7.4</v>
      </c>
      <c r="AN252" s="7"/>
      <c r="AO252" s="8">
        <v>7</v>
      </c>
      <c r="AP252" s="9"/>
      <c r="AQ252" s="18"/>
      <c r="AR252" s="45">
        <v>5</v>
      </c>
      <c r="AS252" s="4">
        <v>2</v>
      </c>
      <c r="AT252" s="15"/>
      <c r="AU252" s="12">
        <f t="shared" si="74"/>
        <v>7</v>
      </c>
      <c r="AV252" s="9"/>
      <c r="AW252" s="1"/>
      <c r="AX252" s="1"/>
      <c r="AY252" s="1"/>
      <c r="AZ252" s="15"/>
      <c r="BA252" s="14">
        <f t="shared" si="82"/>
        <v>0</v>
      </c>
      <c r="BB252" s="9"/>
      <c r="BC252" s="1"/>
      <c r="BD252" s="1"/>
      <c r="BE252" s="1"/>
      <c r="BF252" s="15"/>
      <c r="BG252" s="16">
        <f t="shared" si="83"/>
        <v>0</v>
      </c>
      <c r="BH252" s="16">
        <f t="shared" si="84"/>
        <v>7</v>
      </c>
    </row>
    <row r="253" spans="1:60" ht="25.5" customHeight="1" x14ac:dyDescent="0.25">
      <c r="A253" s="1" t="s">
        <v>545</v>
      </c>
      <c r="B253" s="1" t="s">
        <v>546</v>
      </c>
      <c r="C253" s="1" t="s">
        <v>1806</v>
      </c>
      <c r="D253" s="2">
        <v>1.03</v>
      </c>
      <c r="E253" s="1" t="s">
        <v>538</v>
      </c>
      <c r="F253" s="1" t="s">
        <v>73</v>
      </c>
      <c r="G253" s="1" t="s">
        <v>27</v>
      </c>
      <c r="H253" s="1" t="s">
        <v>27</v>
      </c>
      <c r="I253" s="1" t="s">
        <v>27</v>
      </c>
      <c r="J253" s="4" t="s">
        <v>804</v>
      </c>
      <c r="K253" s="3">
        <v>90</v>
      </c>
      <c r="L253" s="3">
        <v>10</v>
      </c>
      <c r="M253" s="4" t="s">
        <v>547</v>
      </c>
      <c r="N253" s="4" t="s">
        <v>548</v>
      </c>
      <c r="O253" s="3" t="s">
        <v>33</v>
      </c>
      <c r="P253" s="3" t="s">
        <v>38</v>
      </c>
      <c r="Q253" s="5" t="s">
        <v>42</v>
      </c>
      <c r="R253" s="4" t="s">
        <v>117</v>
      </c>
      <c r="S253" s="4" t="s">
        <v>1833</v>
      </c>
      <c r="T253" s="6" t="s">
        <v>2163</v>
      </c>
      <c r="U253" s="4" t="s">
        <v>1503</v>
      </c>
      <c r="V253" s="4" t="s">
        <v>1820</v>
      </c>
      <c r="W253" s="4" t="s">
        <v>549</v>
      </c>
      <c r="X253" s="4" t="s">
        <v>36</v>
      </c>
      <c r="Y253" s="1" t="s">
        <v>27</v>
      </c>
      <c r="Z253" s="1" t="s">
        <v>27</v>
      </c>
      <c r="AA253" s="1" t="s">
        <v>27</v>
      </c>
      <c r="AB253" s="1"/>
      <c r="AC253" s="2" t="str">
        <f t="shared" si="70"/>
        <v>85</v>
      </c>
      <c r="AD253" s="2">
        <f t="shared" si="81"/>
        <v>1.03</v>
      </c>
      <c r="AE253" s="2">
        <f t="shared" si="71"/>
        <v>0.87549999999999994</v>
      </c>
      <c r="AF253" s="2" t="str">
        <f t="shared" si="78"/>
        <v>10</v>
      </c>
      <c r="AG253" s="1" t="str">
        <f t="shared" si="85"/>
        <v>30</v>
      </c>
      <c r="AH253" s="1">
        <v>20</v>
      </c>
      <c r="AI253" s="1">
        <f t="shared" si="72"/>
        <v>15.758999999999999</v>
      </c>
      <c r="AJ253" s="1">
        <f t="shared" si="73"/>
        <v>1.7509999999999997</v>
      </c>
      <c r="AK253" s="7">
        <f t="shared" si="86"/>
        <v>17.509999999999998</v>
      </c>
      <c r="AL253" s="7">
        <v>0</v>
      </c>
      <c r="AM253" s="7">
        <f t="shared" si="87"/>
        <v>17.509999999999998</v>
      </c>
      <c r="AN253" s="7"/>
      <c r="AO253" s="8">
        <v>18</v>
      </c>
      <c r="AP253" s="9"/>
      <c r="AQ253" s="18"/>
      <c r="AR253" s="10">
        <v>5</v>
      </c>
      <c r="AS253" s="1">
        <v>10</v>
      </c>
      <c r="AT253" s="15">
        <v>3</v>
      </c>
      <c r="AU253" s="12">
        <f t="shared" si="74"/>
        <v>18</v>
      </c>
      <c r="AV253" s="9"/>
      <c r="AW253" s="1"/>
      <c r="AX253" s="1"/>
      <c r="AY253" s="1"/>
      <c r="AZ253" s="15"/>
      <c r="BA253" s="14">
        <f t="shared" si="82"/>
        <v>0</v>
      </c>
      <c r="BB253" s="9"/>
      <c r="BC253" s="1"/>
      <c r="BD253" s="1"/>
      <c r="BE253" s="1"/>
      <c r="BF253" s="15"/>
      <c r="BG253" s="16">
        <f t="shared" si="83"/>
        <v>0</v>
      </c>
      <c r="BH253" s="16">
        <f t="shared" si="84"/>
        <v>18</v>
      </c>
    </row>
    <row r="254" spans="1:60" ht="25.5" customHeight="1" x14ac:dyDescent="0.25">
      <c r="A254" s="1" t="s">
        <v>550</v>
      </c>
      <c r="B254" s="1" t="s">
        <v>551</v>
      </c>
      <c r="C254" s="1" t="s">
        <v>1806</v>
      </c>
      <c r="D254" s="2">
        <v>0.41</v>
      </c>
      <c r="E254" s="1" t="s">
        <v>538</v>
      </c>
      <c r="F254" s="1" t="s">
        <v>73</v>
      </c>
      <c r="G254" s="1" t="s">
        <v>27</v>
      </c>
      <c r="H254" s="1" t="s">
        <v>27</v>
      </c>
      <c r="I254" s="1" t="s">
        <v>27</v>
      </c>
      <c r="J254" s="4" t="s">
        <v>804</v>
      </c>
      <c r="K254" s="4">
        <v>100</v>
      </c>
      <c r="L254" s="4">
        <v>0</v>
      </c>
      <c r="M254" s="71" t="s">
        <v>2004</v>
      </c>
      <c r="N254" s="4" t="s">
        <v>552</v>
      </c>
      <c r="O254" s="3" t="s">
        <v>33</v>
      </c>
      <c r="P254" s="3" t="s">
        <v>38</v>
      </c>
      <c r="Q254" s="5" t="s">
        <v>42</v>
      </c>
      <c r="R254" s="4" t="s">
        <v>117</v>
      </c>
      <c r="S254" s="4" t="s">
        <v>1833</v>
      </c>
      <c r="T254" s="6" t="s">
        <v>2163</v>
      </c>
      <c r="U254" s="4" t="s">
        <v>1503</v>
      </c>
      <c r="V254" s="4" t="s">
        <v>1820</v>
      </c>
      <c r="W254" s="4" t="s">
        <v>44</v>
      </c>
      <c r="X254" s="4" t="s">
        <v>36</v>
      </c>
      <c r="Y254" s="1" t="s">
        <v>27</v>
      </c>
      <c r="Z254" s="1" t="s">
        <v>27</v>
      </c>
      <c r="AA254" s="1" t="s">
        <v>27</v>
      </c>
      <c r="AB254" s="1"/>
      <c r="AC254" s="2" t="str">
        <f t="shared" si="70"/>
        <v>100</v>
      </c>
      <c r="AD254" s="2">
        <f t="shared" si="81"/>
        <v>0.41</v>
      </c>
      <c r="AE254" s="2">
        <f t="shared" si="71"/>
        <v>0.41</v>
      </c>
      <c r="AF254" s="2" t="str">
        <f t="shared" si="78"/>
        <v>5</v>
      </c>
      <c r="AG254" s="1" t="str">
        <f t="shared" si="85"/>
        <v>24</v>
      </c>
      <c r="AH254" s="1">
        <v>20</v>
      </c>
      <c r="AI254" s="1">
        <f t="shared" si="72"/>
        <v>8.1999999999999993</v>
      </c>
      <c r="AJ254" s="1">
        <f t="shared" si="73"/>
        <v>0</v>
      </c>
      <c r="AK254" s="7">
        <f t="shared" si="86"/>
        <v>8.1999999999999993</v>
      </c>
      <c r="AL254" s="7">
        <v>0</v>
      </c>
      <c r="AM254" s="7">
        <f t="shared" si="87"/>
        <v>8.1999999999999993</v>
      </c>
      <c r="AN254" s="7"/>
      <c r="AO254" s="8">
        <v>8</v>
      </c>
      <c r="AP254" s="9"/>
      <c r="AQ254" s="1"/>
      <c r="AR254" s="45">
        <v>5</v>
      </c>
      <c r="AS254" s="1">
        <v>3</v>
      </c>
      <c r="AT254" s="15"/>
      <c r="AU254" s="12">
        <f t="shared" si="74"/>
        <v>8</v>
      </c>
      <c r="AV254" s="9"/>
      <c r="AW254" s="1"/>
      <c r="AX254" s="1"/>
      <c r="AY254" s="1"/>
      <c r="AZ254" s="15"/>
      <c r="BA254" s="14">
        <f t="shared" si="82"/>
        <v>0</v>
      </c>
      <c r="BB254" s="9"/>
      <c r="BC254" s="1"/>
      <c r="BD254" s="1"/>
      <c r="BE254" s="1"/>
      <c r="BF254" s="15"/>
      <c r="BG254" s="16">
        <f t="shared" si="83"/>
        <v>0</v>
      </c>
      <c r="BH254" s="16">
        <f t="shared" si="84"/>
        <v>8</v>
      </c>
    </row>
    <row r="255" spans="1:60" ht="25.5" customHeight="1" x14ac:dyDescent="0.25">
      <c r="A255" s="1" t="s">
        <v>542</v>
      </c>
      <c r="B255" s="1" t="s">
        <v>543</v>
      </c>
      <c r="C255" s="1" t="s">
        <v>1806</v>
      </c>
      <c r="D255" s="2">
        <v>2.35</v>
      </c>
      <c r="E255" s="1" t="s">
        <v>538</v>
      </c>
      <c r="F255" s="1" t="s">
        <v>73</v>
      </c>
      <c r="G255" s="1" t="s">
        <v>27</v>
      </c>
      <c r="H255" s="1" t="s">
        <v>27</v>
      </c>
      <c r="I255" s="1" t="s">
        <v>27</v>
      </c>
      <c r="J255" s="4" t="s">
        <v>804</v>
      </c>
      <c r="K255" s="4">
        <v>100</v>
      </c>
      <c r="L255" s="4">
        <v>0</v>
      </c>
      <c r="M255" s="71" t="s">
        <v>2004</v>
      </c>
      <c r="N255" s="4" t="s">
        <v>544</v>
      </c>
      <c r="O255" s="3" t="s">
        <v>33</v>
      </c>
      <c r="P255" s="3" t="s">
        <v>38</v>
      </c>
      <c r="Q255" s="5" t="s">
        <v>42</v>
      </c>
      <c r="R255" s="4" t="s">
        <v>117</v>
      </c>
      <c r="S255" s="4" t="s">
        <v>1833</v>
      </c>
      <c r="T255" s="6" t="s">
        <v>2163</v>
      </c>
      <c r="U255" s="4" t="s">
        <v>1503</v>
      </c>
      <c r="V255" s="4" t="s">
        <v>1820</v>
      </c>
      <c r="W255" s="4" t="s">
        <v>44</v>
      </c>
      <c r="X255" s="4" t="s">
        <v>36</v>
      </c>
      <c r="Y255" s="1" t="s">
        <v>27</v>
      </c>
      <c r="Z255" s="1" t="s">
        <v>27</v>
      </c>
      <c r="AA255" s="1" t="s">
        <v>27</v>
      </c>
      <c r="AB255" s="1"/>
      <c r="AC255" s="2" t="str">
        <f t="shared" si="70"/>
        <v>85</v>
      </c>
      <c r="AD255" s="2">
        <f t="shared" si="81"/>
        <v>2.35</v>
      </c>
      <c r="AE255" s="2">
        <f t="shared" si="71"/>
        <v>1.9975000000000001</v>
      </c>
      <c r="AF255" s="2" t="str">
        <f t="shared" si="78"/>
        <v>20</v>
      </c>
      <c r="AG255" s="1" t="str">
        <f t="shared" si="85"/>
        <v>30</v>
      </c>
      <c r="AH255" s="1">
        <v>20</v>
      </c>
      <c r="AI255" s="1">
        <f t="shared" si="72"/>
        <v>39.950000000000003</v>
      </c>
      <c r="AJ255" s="1">
        <f t="shared" si="73"/>
        <v>0</v>
      </c>
      <c r="AK255" s="7">
        <f t="shared" si="86"/>
        <v>39.950000000000003</v>
      </c>
      <c r="AL255" s="7">
        <v>0</v>
      </c>
      <c r="AM255" s="7">
        <f t="shared" si="87"/>
        <v>39.950000000000003</v>
      </c>
      <c r="AN255" s="7"/>
      <c r="AO255" s="8">
        <v>40</v>
      </c>
      <c r="AP255" s="9"/>
      <c r="AQ255" s="1"/>
      <c r="AR255" s="1">
        <v>10</v>
      </c>
      <c r="AS255" s="10">
        <v>20</v>
      </c>
      <c r="AT255" s="15">
        <v>10</v>
      </c>
      <c r="AU255" s="12">
        <f t="shared" si="74"/>
        <v>40</v>
      </c>
      <c r="AV255" s="9"/>
      <c r="AW255" s="1"/>
      <c r="AX255" s="1"/>
      <c r="AY255" s="1"/>
      <c r="AZ255" s="15"/>
      <c r="BA255" s="14">
        <f t="shared" si="82"/>
        <v>0</v>
      </c>
      <c r="BB255" s="9"/>
      <c r="BC255" s="1"/>
      <c r="BD255" s="1"/>
      <c r="BE255" s="1"/>
      <c r="BF255" s="15"/>
      <c r="BG255" s="16">
        <f t="shared" si="83"/>
        <v>0</v>
      </c>
      <c r="BH255" s="16">
        <f t="shared" si="84"/>
        <v>40</v>
      </c>
    </row>
    <row r="256" spans="1:60" ht="25.5" customHeight="1" x14ac:dyDescent="0.25">
      <c r="A256" s="1" t="s">
        <v>553</v>
      </c>
      <c r="B256" s="1" t="s">
        <v>554</v>
      </c>
      <c r="C256" s="1" t="s">
        <v>1806</v>
      </c>
      <c r="D256" s="2">
        <v>2.62</v>
      </c>
      <c r="E256" s="1" t="s">
        <v>538</v>
      </c>
      <c r="F256" s="1" t="s">
        <v>73</v>
      </c>
      <c r="G256" s="1" t="s">
        <v>27</v>
      </c>
      <c r="H256" s="1" t="s">
        <v>27</v>
      </c>
      <c r="I256" s="1" t="s">
        <v>27</v>
      </c>
      <c r="J256" s="4" t="s">
        <v>804</v>
      </c>
      <c r="K256" s="4">
        <v>100</v>
      </c>
      <c r="L256" s="4">
        <v>0</v>
      </c>
      <c r="M256" s="71" t="s">
        <v>2004</v>
      </c>
      <c r="N256" s="4" t="s">
        <v>555</v>
      </c>
      <c r="O256" s="3" t="s">
        <v>33</v>
      </c>
      <c r="P256" s="3" t="s">
        <v>38</v>
      </c>
      <c r="Q256" s="5" t="s">
        <v>42</v>
      </c>
      <c r="R256" s="4" t="s">
        <v>2554</v>
      </c>
      <c r="S256" s="4" t="s">
        <v>2090</v>
      </c>
      <c r="T256" s="6" t="s">
        <v>2163</v>
      </c>
      <c r="U256" s="4" t="s">
        <v>1503</v>
      </c>
      <c r="V256" s="4" t="s">
        <v>1820</v>
      </c>
      <c r="W256" s="4" t="s">
        <v>147</v>
      </c>
      <c r="X256" s="4" t="s">
        <v>36</v>
      </c>
      <c r="Y256" s="1" t="s">
        <v>27</v>
      </c>
      <c r="Z256" s="1" t="s">
        <v>27</v>
      </c>
      <c r="AA256" s="1" t="s">
        <v>27</v>
      </c>
      <c r="AB256" s="1"/>
      <c r="AC256" s="2" t="str">
        <f t="shared" si="70"/>
        <v>85</v>
      </c>
      <c r="AD256" s="2">
        <f t="shared" si="81"/>
        <v>2.62</v>
      </c>
      <c r="AE256" s="2">
        <f t="shared" si="71"/>
        <v>2.2270000000000003</v>
      </c>
      <c r="AF256" s="2" t="str">
        <f t="shared" si="78"/>
        <v>20</v>
      </c>
      <c r="AG256" s="1" t="str">
        <f t="shared" si="85"/>
        <v>30</v>
      </c>
      <c r="AH256" s="1">
        <v>20</v>
      </c>
      <c r="AI256" s="1">
        <f t="shared" si="72"/>
        <v>44.540000000000006</v>
      </c>
      <c r="AJ256" s="1">
        <f t="shared" si="73"/>
        <v>0</v>
      </c>
      <c r="AK256" s="7">
        <f t="shared" si="86"/>
        <v>44.540000000000006</v>
      </c>
      <c r="AL256" s="7">
        <v>0</v>
      </c>
      <c r="AM256" s="7">
        <f t="shared" si="87"/>
        <v>44.540000000000006</v>
      </c>
      <c r="AN256" s="7"/>
      <c r="AO256" s="8">
        <v>45</v>
      </c>
      <c r="AP256" s="9"/>
      <c r="AQ256" s="1"/>
      <c r="AR256" s="1">
        <v>10</v>
      </c>
      <c r="AS256" s="10">
        <v>20</v>
      </c>
      <c r="AT256" s="15">
        <v>15</v>
      </c>
      <c r="AU256" s="12">
        <f t="shared" si="74"/>
        <v>45</v>
      </c>
      <c r="AV256" s="9"/>
      <c r="AW256" s="1"/>
      <c r="AX256" s="1"/>
      <c r="AY256" s="1"/>
      <c r="AZ256" s="15"/>
      <c r="BA256" s="14">
        <f t="shared" si="82"/>
        <v>0</v>
      </c>
      <c r="BB256" s="9"/>
      <c r="BC256" s="1"/>
      <c r="BD256" s="1"/>
      <c r="BE256" s="1"/>
      <c r="BF256" s="15"/>
      <c r="BG256" s="16">
        <f t="shared" si="83"/>
        <v>0</v>
      </c>
      <c r="BH256" s="16">
        <f t="shared" si="84"/>
        <v>45</v>
      </c>
    </row>
    <row r="257" spans="1:60" ht="25.5" customHeight="1" x14ac:dyDescent="0.25">
      <c r="A257" s="1" t="s">
        <v>556</v>
      </c>
      <c r="B257" s="1" t="s">
        <v>557</v>
      </c>
      <c r="C257" s="1" t="s">
        <v>1806</v>
      </c>
      <c r="D257" s="2">
        <v>1.1000000000000001</v>
      </c>
      <c r="E257" s="1" t="s">
        <v>538</v>
      </c>
      <c r="F257" s="1" t="s">
        <v>73</v>
      </c>
      <c r="G257" s="1" t="s">
        <v>27</v>
      </c>
      <c r="H257" s="1" t="s">
        <v>27</v>
      </c>
      <c r="I257" s="1" t="s">
        <v>27</v>
      </c>
      <c r="J257" s="4" t="s">
        <v>804</v>
      </c>
      <c r="K257" s="4">
        <v>100</v>
      </c>
      <c r="L257" s="4">
        <v>0</v>
      </c>
      <c r="M257" s="71" t="s">
        <v>2004</v>
      </c>
      <c r="N257" s="4" t="s">
        <v>558</v>
      </c>
      <c r="O257" s="3" t="s">
        <v>33</v>
      </c>
      <c r="P257" s="3" t="s">
        <v>38</v>
      </c>
      <c r="Q257" s="5" t="s">
        <v>42</v>
      </c>
      <c r="R257" s="4" t="s">
        <v>2556</v>
      </c>
      <c r="S257" s="4" t="s">
        <v>2090</v>
      </c>
      <c r="T257" s="6" t="s">
        <v>2163</v>
      </c>
      <c r="U257" s="4" t="s">
        <v>1503</v>
      </c>
      <c r="V257" s="4" t="s">
        <v>1820</v>
      </c>
      <c r="W257" s="4" t="s">
        <v>147</v>
      </c>
      <c r="X257" s="4" t="s">
        <v>36</v>
      </c>
      <c r="Y257" s="1" t="s">
        <v>27</v>
      </c>
      <c r="Z257" s="1" t="s">
        <v>27</v>
      </c>
      <c r="AA257" s="1" t="s">
        <v>27</v>
      </c>
      <c r="AB257" s="1"/>
      <c r="AC257" s="2" t="str">
        <f t="shared" si="70"/>
        <v>85</v>
      </c>
      <c r="AD257" s="2">
        <f t="shared" si="81"/>
        <v>1.1000000000000001</v>
      </c>
      <c r="AE257" s="2">
        <f t="shared" si="71"/>
        <v>0.93500000000000016</v>
      </c>
      <c r="AF257" s="2" t="str">
        <f t="shared" si="78"/>
        <v>10</v>
      </c>
      <c r="AG257" s="1" t="str">
        <f t="shared" si="85"/>
        <v>30</v>
      </c>
      <c r="AH257" s="1">
        <v>20</v>
      </c>
      <c r="AI257" s="1">
        <f t="shared" si="72"/>
        <v>18.700000000000003</v>
      </c>
      <c r="AJ257" s="1">
        <f t="shared" si="73"/>
        <v>0</v>
      </c>
      <c r="AK257" s="7">
        <f t="shared" si="86"/>
        <v>18.700000000000003</v>
      </c>
      <c r="AL257" s="7">
        <v>0</v>
      </c>
      <c r="AM257" s="7">
        <f t="shared" si="87"/>
        <v>18.700000000000003</v>
      </c>
      <c r="AN257" s="7"/>
      <c r="AO257" s="8">
        <v>19</v>
      </c>
      <c r="AP257" s="9"/>
      <c r="AQ257" s="1"/>
      <c r="AR257" s="10">
        <v>5</v>
      </c>
      <c r="AS257" s="1">
        <v>10</v>
      </c>
      <c r="AT257" s="15">
        <v>4</v>
      </c>
      <c r="AU257" s="12">
        <f t="shared" si="74"/>
        <v>19</v>
      </c>
      <c r="AV257" s="9"/>
      <c r="AW257" s="1"/>
      <c r="AX257" s="1"/>
      <c r="AY257" s="1"/>
      <c r="AZ257" s="15"/>
      <c r="BA257" s="14">
        <f t="shared" si="82"/>
        <v>0</v>
      </c>
      <c r="BB257" s="9"/>
      <c r="BC257" s="1"/>
      <c r="BD257" s="1"/>
      <c r="BE257" s="1"/>
      <c r="BF257" s="15"/>
      <c r="BG257" s="16">
        <f t="shared" si="83"/>
        <v>0</v>
      </c>
      <c r="BH257" s="16">
        <f t="shared" si="84"/>
        <v>19</v>
      </c>
    </row>
    <row r="258" spans="1:60" ht="25.5" customHeight="1" x14ac:dyDescent="0.25">
      <c r="A258" s="4" t="s">
        <v>1010</v>
      </c>
      <c r="B258" s="4" t="s">
        <v>1011</v>
      </c>
      <c r="C258" s="5" t="s">
        <v>1816</v>
      </c>
      <c r="D258" s="21">
        <v>0.05</v>
      </c>
      <c r="E258" s="4" t="s">
        <v>538</v>
      </c>
      <c r="F258" s="4" t="s">
        <v>73</v>
      </c>
      <c r="G258" s="4" t="s">
        <v>1012</v>
      </c>
      <c r="H258" s="1" t="s">
        <v>1822</v>
      </c>
      <c r="I258" s="1" t="s">
        <v>27</v>
      </c>
      <c r="J258" s="18" t="s">
        <v>804</v>
      </c>
      <c r="K258" s="22">
        <v>100</v>
      </c>
      <c r="L258" s="4">
        <v>0</v>
      </c>
      <c r="M258" s="23" t="s">
        <v>811</v>
      </c>
      <c r="N258" s="23" t="s">
        <v>793</v>
      </c>
      <c r="O258" s="3" t="s">
        <v>33</v>
      </c>
      <c r="P258" s="4" t="s">
        <v>38</v>
      </c>
      <c r="Q258" s="10" t="s">
        <v>42</v>
      </c>
      <c r="R258" s="5"/>
      <c r="S258" s="5"/>
      <c r="T258" s="5"/>
      <c r="U258" s="5"/>
      <c r="V258" s="5"/>
      <c r="W258" s="5"/>
      <c r="X258" s="5" t="s">
        <v>36</v>
      </c>
      <c r="Y258" s="24">
        <v>43517</v>
      </c>
      <c r="Z258" s="4" t="s">
        <v>38</v>
      </c>
      <c r="AA258" s="24" t="s">
        <v>27</v>
      </c>
      <c r="AB258" s="24"/>
      <c r="AC258" s="2" t="str">
        <f t="shared" ref="AC258:AC321" si="88">IF(AD258&lt;=1,"100",IF(AD258&lt;=5,"85",IF(AD258&lt;=10,"80",IF(AD258&gt;10,"65"))))</f>
        <v>100</v>
      </c>
      <c r="AD258" s="2">
        <f t="shared" si="81"/>
        <v>0.05</v>
      </c>
      <c r="AE258" s="2">
        <f t="shared" ref="AE258:AE321" si="89">(AD258*AC258)/100</f>
        <v>0.05</v>
      </c>
      <c r="AF258" s="1" t="str">
        <f t="shared" si="78"/>
        <v>5</v>
      </c>
      <c r="AG258" s="1" t="s">
        <v>829</v>
      </c>
      <c r="AH258" s="1" t="s">
        <v>27</v>
      </c>
      <c r="AI258" s="1">
        <f t="shared" ref="AI258:AI321" si="90">(AK258*K258)/100</f>
        <v>1</v>
      </c>
      <c r="AJ258" s="1">
        <f t="shared" ref="AJ258:AJ321" si="91">(AK258*L258)/100</f>
        <v>0</v>
      </c>
      <c r="AK258" s="25">
        <v>1</v>
      </c>
      <c r="AL258" s="1">
        <v>0</v>
      </c>
      <c r="AM258" s="1">
        <f t="shared" si="87"/>
        <v>1</v>
      </c>
      <c r="AN258" s="1"/>
      <c r="AO258" s="26">
        <v>1</v>
      </c>
      <c r="AP258" s="27">
        <v>1</v>
      </c>
      <c r="AQ258" s="25"/>
      <c r="AR258" s="28"/>
      <c r="AS258" s="25"/>
      <c r="AT258" s="29"/>
      <c r="AU258" s="12">
        <f t="shared" ref="AU258:AU321" si="92">AP258+AQ258+AR258+AS258+AT258-AL258</f>
        <v>1</v>
      </c>
      <c r="AV258" s="30"/>
      <c r="AW258" s="28"/>
      <c r="AX258" s="1"/>
      <c r="AY258" s="1"/>
      <c r="AZ258" s="15"/>
      <c r="BA258" s="14">
        <f t="shared" si="82"/>
        <v>0</v>
      </c>
      <c r="BB258" s="9"/>
      <c r="BC258" s="1"/>
      <c r="BD258" s="1"/>
      <c r="BE258" s="1"/>
      <c r="BF258" s="15"/>
      <c r="BG258" s="16">
        <f t="shared" si="83"/>
        <v>0</v>
      </c>
      <c r="BH258" s="16">
        <f t="shared" si="84"/>
        <v>1</v>
      </c>
    </row>
    <row r="259" spans="1:60" ht="25.5" customHeight="1" x14ac:dyDescent="0.25">
      <c r="A259" s="1" t="s">
        <v>571</v>
      </c>
      <c r="B259" s="1" t="s">
        <v>572</v>
      </c>
      <c r="C259" s="1" t="s">
        <v>1806</v>
      </c>
      <c r="D259" s="2">
        <v>0.61</v>
      </c>
      <c r="E259" s="1" t="s">
        <v>573</v>
      </c>
      <c r="F259" s="1" t="s">
        <v>73</v>
      </c>
      <c r="G259" s="1" t="s">
        <v>27</v>
      </c>
      <c r="H259" s="1" t="s">
        <v>27</v>
      </c>
      <c r="I259" s="1" t="s">
        <v>27</v>
      </c>
      <c r="J259" s="4" t="s">
        <v>804</v>
      </c>
      <c r="K259" s="3">
        <v>100</v>
      </c>
      <c r="L259" s="3">
        <v>0</v>
      </c>
      <c r="M259" s="4" t="s">
        <v>30</v>
      </c>
      <c r="N259" s="4" t="s">
        <v>574</v>
      </c>
      <c r="O259" s="3" t="s">
        <v>33</v>
      </c>
      <c r="P259" s="3" t="s">
        <v>38</v>
      </c>
      <c r="Q259" s="4" t="s">
        <v>575</v>
      </c>
      <c r="R259" s="4" t="s">
        <v>1827</v>
      </c>
      <c r="S259" s="4" t="s">
        <v>2158</v>
      </c>
      <c r="T259" s="6" t="s">
        <v>2163</v>
      </c>
      <c r="U259" s="4" t="s">
        <v>1503</v>
      </c>
      <c r="V259" s="4" t="s">
        <v>1820</v>
      </c>
      <c r="W259" s="4" t="s">
        <v>1910</v>
      </c>
      <c r="X259" s="4" t="s">
        <v>36</v>
      </c>
      <c r="Y259" s="1" t="s">
        <v>27</v>
      </c>
      <c r="Z259" s="1" t="s">
        <v>27</v>
      </c>
      <c r="AA259" s="1" t="s">
        <v>27</v>
      </c>
      <c r="AB259" s="1"/>
      <c r="AC259" s="2" t="str">
        <f t="shared" si="88"/>
        <v>100</v>
      </c>
      <c r="AD259" s="2">
        <f t="shared" si="81"/>
        <v>0.61</v>
      </c>
      <c r="AE259" s="2">
        <f t="shared" si="89"/>
        <v>0.61</v>
      </c>
      <c r="AF259" s="2" t="str">
        <f t="shared" si="78"/>
        <v>10</v>
      </c>
      <c r="AG259" s="1" t="str">
        <f>IF(AK259&lt;=10,"24",IF(AK259&gt;10,"30"))</f>
        <v>30</v>
      </c>
      <c r="AH259" s="1">
        <v>20</v>
      </c>
      <c r="AI259" s="1">
        <f t="shared" si="90"/>
        <v>12.2</v>
      </c>
      <c r="AJ259" s="1">
        <f t="shared" si="91"/>
        <v>0</v>
      </c>
      <c r="AK259" s="7">
        <f>AE259*AH259</f>
        <v>12.2</v>
      </c>
      <c r="AL259" s="7">
        <v>0</v>
      </c>
      <c r="AM259" s="7">
        <f t="shared" si="87"/>
        <v>12.2</v>
      </c>
      <c r="AN259" s="7"/>
      <c r="AO259" s="8">
        <v>12</v>
      </c>
      <c r="AP259" s="9"/>
      <c r="AQ259" s="1"/>
      <c r="AR259" s="10">
        <v>5</v>
      </c>
      <c r="AS259" s="1">
        <v>7</v>
      </c>
      <c r="AT259" s="15"/>
      <c r="AU259" s="12">
        <f t="shared" si="92"/>
        <v>12</v>
      </c>
      <c r="AV259" s="9"/>
      <c r="AW259" s="1"/>
      <c r="AX259" s="1"/>
      <c r="AY259" s="1"/>
      <c r="AZ259" s="15"/>
      <c r="BA259" s="14">
        <f t="shared" si="82"/>
        <v>0</v>
      </c>
      <c r="BB259" s="9"/>
      <c r="BC259" s="1"/>
      <c r="BD259" s="1"/>
      <c r="BE259" s="1"/>
      <c r="BF259" s="15"/>
      <c r="BG259" s="16">
        <f t="shared" si="83"/>
        <v>0</v>
      </c>
      <c r="BH259" s="16">
        <f t="shared" si="84"/>
        <v>12</v>
      </c>
    </row>
    <row r="260" spans="1:60" ht="25.5" customHeight="1" x14ac:dyDescent="0.25">
      <c r="A260" s="4" t="s">
        <v>1013</v>
      </c>
      <c r="B260" s="4" t="s">
        <v>1014</v>
      </c>
      <c r="C260" s="5" t="s">
        <v>1816</v>
      </c>
      <c r="D260" s="21">
        <v>0.48</v>
      </c>
      <c r="E260" s="4" t="s">
        <v>573</v>
      </c>
      <c r="F260" s="4" t="s">
        <v>37</v>
      </c>
      <c r="G260" s="4" t="s">
        <v>1015</v>
      </c>
      <c r="H260" s="1" t="s">
        <v>1823</v>
      </c>
      <c r="I260" s="1" t="s">
        <v>27</v>
      </c>
      <c r="J260" s="18" t="s">
        <v>804</v>
      </c>
      <c r="K260" s="22">
        <v>100</v>
      </c>
      <c r="L260" s="21">
        <v>0</v>
      </c>
      <c r="M260" s="23" t="s">
        <v>72</v>
      </c>
      <c r="N260" s="23" t="s">
        <v>1016</v>
      </c>
      <c r="O260" s="3" t="s">
        <v>33</v>
      </c>
      <c r="P260" s="4" t="s">
        <v>38</v>
      </c>
      <c r="Q260" s="10" t="s">
        <v>42</v>
      </c>
      <c r="R260" s="5"/>
      <c r="S260" s="5"/>
      <c r="T260" s="5"/>
      <c r="U260" s="5"/>
      <c r="V260" s="5"/>
      <c r="W260" s="5"/>
      <c r="X260" s="5" t="s">
        <v>36</v>
      </c>
      <c r="Y260" s="24">
        <v>43587</v>
      </c>
      <c r="Z260" s="4" t="s">
        <v>38</v>
      </c>
      <c r="AA260" s="24" t="s">
        <v>27</v>
      </c>
      <c r="AB260" s="24"/>
      <c r="AC260" s="2" t="str">
        <f t="shared" si="88"/>
        <v>100</v>
      </c>
      <c r="AD260" s="2">
        <f t="shared" si="81"/>
        <v>0.48</v>
      </c>
      <c r="AE260" s="2">
        <f t="shared" si="89"/>
        <v>0.48</v>
      </c>
      <c r="AF260" s="1" t="str">
        <f t="shared" si="78"/>
        <v>5</v>
      </c>
      <c r="AG260" s="1" t="s">
        <v>829</v>
      </c>
      <c r="AH260" s="1" t="s">
        <v>27</v>
      </c>
      <c r="AI260" s="1">
        <f t="shared" si="90"/>
        <v>1</v>
      </c>
      <c r="AJ260" s="1">
        <f t="shared" si="91"/>
        <v>0</v>
      </c>
      <c r="AK260" s="25">
        <v>1</v>
      </c>
      <c r="AL260" s="1">
        <v>0</v>
      </c>
      <c r="AM260" s="1">
        <f t="shared" si="87"/>
        <v>1</v>
      </c>
      <c r="AN260" s="1"/>
      <c r="AO260" s="26">
        <v>1</v>
      </c>
      <c r="AP260" s="27">
        <v>1</v>
      </c>
      <c r="AQ260" s="25"/>
      <c r="AR260" s="28"/>
      <c r="AS260" s="25"/>
      <c r="AT260" s="29"/>
      <c r="AU260" s="12">
        <f t="shared" si="92"/>
        <v>1</v>
      </c>
      <c r="AV260" s="30"/>
      <c r="AW260" s="28"/>
      <c r="AX260" s="1"/>
      <c r="AY260" s="1"/>
      <c r="AZ260" s="15"/>
      <c r="BA260" s="14">
        <f t="shared" si="82"/>
        <v>0</v>
      </c>
      <c r="BB260" s="9"/>
      <c r="BC260" s="1"/>
      <c r="BD260" s="1"/>
      <c r="BE260" s="1"/>
      <c r="BF260" s="15"/>
      <c r="BG260" s="16">
        <f t="shared" si="83"/>
        <v>0</v>
      </c>
      <c r="BH260" s="16">
        <f t="shared" si="84"/>
        <v>1</v>
      </c>
    </row>
    <row r="261" spans="1:60" ht="25.5" customHeight="1" x14ac:dyDescent="0.25">
      <c r="A261" s="4" t="s">
        <v>1017</v>
      </c>
      <c r="B261" s="4" t="s">
        <v>1018</v>
      </c>
      <c r="C261" s="5" t="s">
        <v>1816</v>
      </c>
      <c r="D261" s="21">
        <v>0.7</v>
      </c>
      <c r="E261" s="4" t="s">
        <v>573</v>
      </c>
      <c r="F261" s="4" t="s">
        <v>37</v>
      </c>
      <c r="G261" s="4" t="s">
        <v>1019</v>
      </c>
      <c r="H261" s="1" t="s">
        <v>1823</v>
      </c>
      <c r="I261" s="1" t="s">
        <v>27</v>
      </c>
      <c r="J261" s="4" t="s">
        <v>2970</v>
      </c>
      <c r="K261" s="22">
        <v>20</v>
      </c>
      <c r="L261" s="21">
        <v>80</v>
      </c>
      <c r="M261" s="23" t="s">
        <v>1020</v>
      </c>
      <c r="N261" s="23" t="s">
        <v>898</v>
      </c>
      <c r="O261" s="3" t="s">
        <v>33</v>
      </c>
      <c r="P261" s="4" t="s">
        <v>38</v>
      </c>
      <c r="Q261" s="18" t="s">
        <v>205</v>
      </c>
      <c r="R261" s="5"/>
      <c r="S261" s="5"/>
      <c r="T261" s="5"/>
      <c r="U261" s="5"/>
      <c r="V261" s="5"/>
      <c r="W261" s="5"/>
      <c r="X261" s="5" t="s">
        <v>36</v>
      </c>
      <c r="Y261" s="24">
        <v>43048</v>
      </c>
      <c r="Z261" s="4" t="s">
        <v>32</v>
      </c>
      <c r="AA261" s="41">
        <v>44287</v>
      </c>
      <c r="AB261" s="41" t="s">
        <v>38</v>
      </c>
      <c r="AC261" s="2" t="str">
        <f t="shared" si="88"/>
        <v>100</v>
      </c>
      <c r="AD261" s="2">
        <f t="shared" si="81"/>
        <v>0.7</v>
      </c>
      <c r="AE261" s="2">
        <f t="shared" si="89"/>
        <v>0.7</v>
      </c>
      <c r="AF261" s="1" t="str">
        <f t="shared" si="78"/>
        <v>5</v>
      </c>
      <c r="AG261" s="1">
        <v>12</v>
      </c>
      <c r="AH261" s="1" t="s">
        <v>27</v>
      </c>
      <c r="AI261" s="1">
        <f t="shared" si="90"/>
        <v>0.4</v>
      </c>
      <c r="AJ261" s="1">
        <f t="shared" si="91"/>
        <v>1.6</v>
      </c>
      <c r="AK261" s="25">
        <v>2</v>
      </c>
      <c r="AL261" s="1">
        <v>0</v>
      </c>
      <c r="AM261" s="1">
        <f t="shared" si="87"/>
        <v>2</v>
      </c>
      <c r="AN261" s="1"/>
      <c r="AO261" s="26">
        <v>2</v>
      </c>
      <c r="AP261" s="27"/>
      <c r="AQ261" s="28">
        <v>2</v>
      </c>
      <c r="AR261" s="25"/>
      <c r="AT261" s="29"/>
      <c r="AU261" s="12">
        <f t="shared" si="92"/>
        <v>2</v>
      </c>
      <c r="AV261" s="30"/>
      <c r="AW261" s="28"/>
      <c r="AX261" s="1"/>
      <c r="AY261" s="1"/>
      <c r="AZ261" s="15"/>
      <c r="BA261" s="14">
        <f t="shared" si="82"/>
        <v>0</v>
      </c>
      <c r="BB261" s="9"/>
      <c r="BC261" s="1"/>
      <c r="BD261" s="1"/>
      <c r="BE261" s="1"/>
      <c r="BF261" s="15"/>
      <c r="BG261" s="16">
        <f t="shared" si="83"/>
        <v>0</v>
      </c>
      <c r="BH261" s="16">
        <f t="shared" si="84"/>
        <v>2</v>
      </c>
    </row>
    <row r="262" spans="1:60" ht="25.5" customHeight="1" x14ac:dyDescent="0.25">
      <c r="A262" s="1" t="s">
        <v>602</v>
      </c>
      <c r="B262" s="1" t="s">
        <v>603</v>
      </c>
      <c r="C262" s="1" t="s">
        <v>1806</v>
      </c>
      <c r="D262" s="2">
        <v>1.52</v>
      </c>
      <c r="E262" s="1" t="s">
        <v>604</v>
      </c>
      <c r="F262" s="1" t="s">
        <v>73</v>
      </c>
      <c r="G262" s="1" t="s">
        <v>27</v>
      </c>
      <c r="H262" s="1" t="s">
        <v>27</v>
      </c>
      <c r="I262" s="1" t="s">
        <v>27</v>
      </c>
      <c r="J262" s="4" t="s">
        <v>804</v>
      </c>
      <c r="K262" s="4">
        <v>100</v>
      </c>
      <c r="L262" s="4">
        <v>0</v>
      </c>
      <c r="M262" s="4" t="s">
        <v>2003</v>
      </c>
      <c r="N262" s="4" t="s">
        <v>605</v>
      </c>
      <c r="O262" s="3" t="s">
        <v>33</v>
      </c>
      <c r="P262" s="3" t="s">
        <v>38</v>
      </c>
      <c r="Q262" s="4" t="s">
        <v>606</v>
      </c>
      <c r="R262" s="4" t="s">
        <v>1836</v>
      </c>
      <c r="S262" s="19" t="s">
        <v>1835</v>
      </c>
      <c r="T262" s="6" t="s">
        <v>2163</v>
      </c>
      <c r="U262" s="4" t="s">
        <v>151</v>
      </c>
      <c r="V262" s="4" t="s">
        <v>1820</v>
      </c>
      <c r="W262" s="1" t="s">
        <v>1893</v>
      </c>
      <c r="X262" s="4" t="s">
        <v>36</v>
      </c>
      <c r="Y262" s="1" t="s">
        <v>27</v>
      </c>
      <c r="Z262" s="1" t="s">
        <v>27</v>
      </c>
      <c r="AA262" s="1" t="s">
        <v>27</v>
      </c>
      <c r="AB262" s="1"/>
      <c r="AC262" s="2" t="str">
        <f t="shared" si="88"/>
        <v>85</v>
      </c>
      <c r="AD262" s="2">
        <f t="shared" si="81"/>
        <v>1.52</v>
      </c>
      <c r="AE262" s="2">
        <f t="shared" si="89"/>
        <v>1.2919999999999998</v>
      </c>
      <c r="AF262" s="2" t="str">
        <f t="shared" si="78"/>
        <v>20</v>
      </c>
      <c r="AG262" s="1" t="str">
        <f>IF(AK262&lt;=10,"24",IF(AK262&gt;10,"30"))</f>
        <v>30</v>
      </c>
      <c r="AH262" s="1">
        <v>20</v>
      </c>
      <c r="AI262" s="1">
        <f t="shared" si="90"/>
        <v>25.839999999999996</v>
      </c>
      <c r="AJ262" s="1">
        <f t="shared" si="91"/>
        <v>0</v>
      </c>
      <c r="AK262" s="7">
        <f>AE262*AH262</f>
        <v>25.839999999999996</v>
      </c>
      <c r="AL262" s="7">
        <v>0</v>
      </c>
      <c r="AM262" s="7">
        <f t="shared" si="87"/>
        <v>25.839999999999996</v>
      </c>
      <c r="AN262" s="7"/>
      <c r="AO262" s="8">
        <v>26</v>
      </c>
      <c r="AP262" s="9"/>
      <c r="AQ262" s="1"/>
      <c r="AR262" s="1">
        <v>10</v>
      </c>
      <c r="AS262" s="4">
        <v>16</v>
      </c>
      <c r="AT262" s="15"/>
      <c r="AU262" s="12">
        <f t="shared" si="92"/>
        <v>26</v>
      </c>
      <c r="AV262" s="9"/>
      <c r="AW262" s="1"/>
      <c r="AX262" s="1"/>
      <c r="AY262" s="1"/>
      <c r="AZ262" s="15"/>
      <c r="BA262" s="14">
        <f t="shared" si="82"/>
        <v>0</v>
      </c>
      <c r="BB262" s="9"/>
      <c r="BC262" s="1"/>
      <c r="BD262" s="1"/>
      <c r="BE262" s="1"/>
      <c r="BF262" s="15"/>
      <c r="BG262" s="16">
        <f t="shared" si="83"/>
        <v>0</v>
      </c>
      <c r="BH262" s="16">
        <f t="shared" si="84"/>
        <v>26</v>
      </c>
    </row>
    <row r="263" spans="1:60" ht="25.5" customHeight="1" x14ac:dyDescent="0.25">
      <c r="A263" s="1" t="s">
        <v>607</v>
      </c>
      <c r="B263" s="1" t="s">
        <v>608</v>
      </c>
      <c r="C263" s="1" t="s">
        <v>1806</v>
      </c>
      <c r="D263" s="2">
        <v>1.98</v>
      </c>
      <c r="E263" s="1" t="s">
        <v>604</v>
      </c>
      <c r="F263" s="1" t="s">
        <v>73</v>
      </c>
      <c r="G263" s="1" t="s">
        <v>27</v>
      </c>
      <c r="H263" s="1" t="s">
        <v>27</v>
      </c>
      <c r="I263" s="1" t="s">
        <v>27</v>
      </c>
      <c r="J263" s="4" t="s">
        <v>804</v>
      </c>
      <c r="K263" s="4">
        <v>100</v>
      </c>
      <c r="L263" s="4">
        <v>0</v>
      </c>
      <c r="M263" s="4" t="s">
        <v>609</v>
      </c>
      <c r="N263" s="4" t="s">
        <v>610</v>
      </c>
      <c r="O263" s="3" t="s">
        <v>33</v>
      </c>
      <c r="P263" s="3" t="s">
        <v>38</v>
      </c>
      <c r="Q263" s="5" t="s">
        <v>42</v>
      </c>
      <c r="R263" s="4" t="s">
        <v>1834</v>
      </c>
      <c r="S263" s="4" t="s">
        <v>2116</v>
      </c>
      <c r="T263" s="6" t="s">
        <v>2163</v>
      </c>
      <c r="U263" s="4" t="s">
        <v>151</v>
      </c>
      <c r="V263" s="4" t="s">
        <v>1820</v>
      </c>
      <c r="W263" s="4" t="s">
        <v>611</v>
      </c>
      <c r="X263" s="4" t="s">
        <v>36</v>
      </c>
      <c r="Y263" s="1" t="s">
        <v>27</v>
      </c>
      <c r="Z263" s="1" t="s">
        <v>27</v>
      </c>
      <c r="AA263" s="1" t="s">
        <v>27</v>
      </c>
      <c r="AB263" s="1"/>
      <c r="AC263" s="2" t="str">
        <f t="shared" si="88"/>
        <v>85</v>
      </c>
      <c r="AD263" s="2">
        <f t="shared" si="81"/>
        <v>1.98</v>
      </c>
      <c r="AE263" s="2">
        <f t="shared" si="89"/>
        <v>1.6830000000000001</v>
      </c>
      <c r="AF263" s="2" t="str">
        <f t="shared" si="78"/>
        <v>20</v>
      </c>
      <c r="AG263" s="1" t="str">
        <f>IF(AK263&lt;=10,"24",IF(AK263&gt;10,"30"))</f>
        <v>30</v>
      </c>
      <c r="AH263" s="1">
        <v>20</v>
      </c>
      <c r="AI263" s="1">
        <f t="shared" si="90"/>
        <v>33.660000000000004</v>
      </c>
      <c r="AJ263" s="1">
        <f t="shared" si="91"/>
        <v>0</v>
      </c>
      <c r="AK263" s="7">
        <f>AE263*AH263</f>
        <v>33.660000000000004</v>
      </c>
      <c r="AL263" s="7">
        <v>0</v>
      </c>
      <c r="AM263" s="7">
        <f t="shared" si="87"/>
        <v>33.660000000000004</v>
      </c>
      <c r="AN263" s="7"/>
      <c r="AO263" s="8">
        <v>34</v>
      </c>
      <c r="AP263" s="9"/>
      <c r="AQ263" s="10"/>
      <c r="AR263" s="1">
        <v>10</v>
      </c>
      <c r="AS263" s="10">
        <v>20</v>
      </c>
      <c r="AT263" s="11">
        <v>4</v>
      </c>
      <c r="AU263" s="12">
        <f t="shared" si="92"/>
        <v>34</v>
      </c>
      <c r="AV263" s="13"/>
      <c r="AW263" s="1"/>
      <c r="AX263" s="1"/>
      <c r="AY263" s="1"/>
      <c r="AZ263" s="15"/>
      <c r="BA263" s="14">
        <f t="shared" si="82"/>
        <v>0</v>
      </c>
      <c r="BB263" s="9"/>
      <c r="BC263" s="1"/>
      <c r="BD263" s="1"/>
      <c r="BE263" s="1"/>
      <c r="BF263" s="15"/>
      <c r="BG263" s="16">
        <f t="shared" si="83"/>
        <v>0</v>
      </c>
      <c r="BH263" s="16">
        <f t="shared" si="84"/>
        <v>34</v>
      </c>
    </row>
    <row r="264" spans="1:60" ht="25.5" customHeight="1" x14ac:dyDescent="0.25">
      <c r="A264" s="4" t="s">
        <v>1021</v>
      </c>
      <c r="B264" s="21" t="s">
        <v>1022</v>
      </c>
      <c r="C264" s="5" t="s">
        <v>1816</v>
      </c>
      <c r="D264" s="53">
        <v>0.06</v>
      </c>
      <c r="E264" s="4" t="s">
        <v>1023</v>
      </c>
      <c r="F264" s="18" t="s">
        <v>73</v>
      </c>
      <c r="G264" s="18" t="s">
        <v>1024</v>
      </c>
      <c r="H264" s="1" t="s">
        <v>1824</v>
      </c>
      <c r="I264" s="1" t="s">
        <v>27</v>
      </c>
      <c r="J264" s="18" t="s">
        <v>804</v>
      </c>
      <c r="K264" s="22">
        <v>100</v>
      </c>
      <c r="L264" s="18">
        <v>0</v>
      </c>
      <c r="M264" s="23" t="s">
        <v>172</v>
      </c>
      <c r="N264" s="23" t="s">
        <v>793</v>
      </c>
      <c r="O264" s="3" t="s">
        <v>33</v>
      </c>
      <c r="P264" s="4" t="s">
        <v>38</v>
      </c>
      <c r="Q264" s="10" t="s">
        <v>42</v>
      </c>
      <c r="R264" s="5"/>
      <c r="S264" s="5"/>
      <c r="T264" s="5"/>
      <c r="U264" s="5"/>
      <c r="V264" s="5"/>
      <c r="W264" s="5"/>
      <c r="X264" s="5" t="s">
        <v>36</v>
      </c>
      <c r="Y264" s="24">
        <v>42879</v>
      </c>
      <c r="Z264" s="21" t="s">
        <v>32</v>
      </c>
      <c r="AA264" s="41">
        <v>44287</v>
      </c>
      <c r="AB264" s="41" t="s">
        <v>38</v>
      </c>
      <c r="AC264" s="2" t="str">
        <f t="shared" si="88"/>
        <v>100</v>
      </c>
      <c r="AD264" s="2">
        <f t="shared" si="81"/>
        <v>0.06</v>
      </c>
      <c r="AE264" s="2">
        <f t="shared" si="89"/>
        <v>0.06</v>
      </c>
      <c r="AF264" s="2" t="str">
        <f t="shared" si="78"/>
        <v>5</v>
      </c>
      <c r="AG264" s="1">
        <v>18</v>
      </c>
      <c r="AH264" s="1" t="s">
        <v>27</v>
      </c>
      <c r="AI264" s="1">
        <f t="shared" si="90"/>
        <v>1</v>
      </c>
      <c r="AJ264" s="1">
        <f t="shared" si="91"/>
        <v>0</v>
      </c>
      <c r="AK264" s="25">
        <v>1</v>
      </c>
      <c r="AL264" s="1">
        <v>0</v>
      </c>
      <c r="AM264" s="1">
        <f t="shared" si="87"/>
        <v>1</v>
      </c>
      <c r="AN264" s="1"/>
      <c r="AO264" s="47">
        <v>1</v>
      </c>
      <c r="AP264" s="66"/>
      <c r="AQ264" s="28">
        <v>1</v>
      </c>
      <c r="AS264" s="25"/>
      <c r="AT264" s="11"/>
      <c r="AU264" s="12">
        <f t="shared" si="92"/>
        <v>1</v>
      </c>
      <c r="AV264" s="30"/>
      <c r="AW264" s="28"/>
      <c r="AX264" s="28"/>
      <c r="AY264" s="28"/>
      <c r="AZ264" s="39"/>
      <c r="BA264" s="14">
        <f t="shared" si="82"/>
        <v>0</v>
      </c>
      <c r="BB264" s="30"/>
      <c r="BC264" s="28"/>
      <c r="BD264" s="28"/>
      <c r="BE264" s="28"/>
      <c r="BF264" s="39"/>
      <c r="BG264" s="16">
        <f t="shared" si="83"/>
        <v>0</v>
      </c>
      <c r="BH264" s="16">
        <f t="shared" si="84"/>
        <v>1</v>
      </c>
    </row>
    <row r="265" spans="1:60" ht="25.5" customHeight="1" x14ac:dyDescent="0.25">
      <c r="A265" s="1" t="s">
        <v>581</v>
      </c>
      <c r="B265" s="1" t="s">
        <v>582</v>
      </c>
      <c r="C265" s="1" t="s">
        <v>1806</v>
      </c>
      <c r="D265" s="2">
        <v>4.46</v>
      </c>
      <c r="E265" s="1" t="s">
        <v>578</v>
      </c>
      <c r="F265" s="1" t="s">
        <v>29</v>
      </c>
      <c r="G265" s="1" t="s">
        <v>27</v>
      </c>
      <c r="H265" s="1" t="s">
        <v>27</v>
      </c>
      <c r="I265" s="1" t="s">
        <v>27</v>
      </c>
      <c r="J265" s="4" t="s">
        <v>804</v>
      </c>
      <c r="K265" s="3">
        <v>100</v>
      </c>
      <c r="L265" s="3">
        <v>0</v>
      </c>
      <c r="M265" s="4" t="s">
        <v>30</v>
      </c>
      <c r="N265" s="4" t="s">
        <v>583</v>
      </c>
      <c r="O265" s="4" t="s">
        <v>2231</v>
      </c>
      <c r="P265" s="3" t="s">
        <v>38</v>
      </c>
      <c r="Q265" s="4" t="s">
        <v>584</v>
      </c>
      <c r="R265" s="4" t="s">
        <v>585</v>
      </c>
      <c r="S265" s="4" t="s">
        <v>2158</v>
      </c>
      <c r="T265" s="6" t="s">
        <v>2163</v>
      </c>
      <c r="U265" s="4" t="s">
        <v>151</v>
      </c>
      <c r="V265" s="4" t="s">
        <v>1820</v>
      </c>
      <c r="W265" s="4" t="s">
        <v>1925</v>
      </c>
      <c r="X265" s="4" t="s">
        <v>36</v>
      </c>
      <c r="Y265" s="1" t="s">
        <v>27</v>
      </c>
      <c r="Z265" s="1" t="s">
        <v>27</v>
      </c>
      <c r="AA265" s="1" t="s">
        <v>27</v>
      </c>
      <c r="AB265" s="1"/>
      <c r="AC265" s="2" t="str">
        <f t="shared" si="88"/>
        <v>85</v>
      </c>
      <c r="AD265" s="2">
        <f t="shared" si="81"/>
        <v>4.46</v>
      </c>
      <c r="AE265" s="2">
        <f t="shared" si="89"/>
        <v>3.7910000000000004</v>
      </c>
      <c r="AF265" s="2" t="str">
        <f t="shared" si="78"/>
        <v>40</v>
      </c>
      <c r="AG265" s="1" t="str">
        <f>IF(AK265&lt;=10,"24",IF(AK265&gt;10,"30"))</f>
        <v>30</v>
      </c>
      <c r="AH265" s="1">
        <v>30</v>
      </c>
      <c r="AI265" s="1">
        <f t="shared" si="90"/>
        <v>113.73000000000002</v>
      </c>
      <c r="AJ265" s="1">
        <f t="shared" si="91"/>
        <v>0</v>
      </c>
      <c r="AK265" s="7">
        <f>AE265*AH265</f>
        <v>113.73000000000002</v>
      </c>
      <c r="AL265" s="7">
        <v>0</v>
      </c>
      <c r="AM265" s="7">
        <f t="shared" si="87"/>
        <v>113.73000000000002</v>
      </c>
      <c r="AN265" s="7"/>
      <c r="AO265" s="8">
        <v>114</v>
      </c>
      <c r="AP265" s="9"/>
      <c r="AQ265" s="1"/>
      <c r="AR265" s="1">
        <v>20</v>
      </c>
      <c r="AS265" s="1">
        <v>40</v>
      </c>
      <c r="AT265" s="15">
        <v>40</v>
      </c>
      <c r="AU265" s="12">
        <f t="shared" si="92"/>
        <v>100</v>
      </c>
      <c r="AV265" s="9">
        <v>14</v>
      </c>
      <c r="AW265" s="1"/>
      <c r="AX265" s="1"/>
      <c r="AY265" s="1"/>
      <c r="AZ265" s="15"/>
      <c r="BA265" s="14">
        <f t="shared" si="82"/>
        <v>14</v>
      </c>
      <c r="BB265" s="9"/>
      <c r="BC265" s="1"/>
      <c r="BD265" s="1"/>
      <c r="BE265" s="1"/>
      <c r="BF265" s="15"/>
      <c r="BG265" s="16">
        <f t="shared" si="83"/>
        <v>0</v>
      </c>
      <c r="BH265" s="16">
        <f t="shared" si="84"/>
        <v>114</v>
      </c>
    </row>
    <row r="266" spans="1:60" ht="25.5" customHeight="1" x14ac:dyDescent="0.25">
      <c r="A266" s="1" t="s">
        <v>592</v>
      </c>
      <c r="B266" s="1" t="s">
        <v>590</v>
      </c>
      <c r="C266" s="21" t="s">
        <v>1815</v>
      </c>
      <c r="D266" s="2">
        <v>9.65</v>
      </c>
      <c r="E266" s="1" t="s">
        <v>578</v>
      </c>
      <c r="F266" s="1" t="s">
        <v>29</v>
      </c>
      <c r="G266" s="1" t="s">
        <v>593</v>
      </c>
      <c r="H266" s="1" t="s">
        <v>1822</v>
      </c>
      <c r="I266" s="1" t="s">
        <v>27</v>
      </c>
      <c r="J266" s="18" t="s">
        <v>804</v>
      </c>
      <c r="K266" s="4">
        <v>100</v>
      </c>
      <c r="L266" s="4">
        <v>0</v>
      </c>
      <c r="M266" s="4" t="s">
        <v>30</v>
      </c>
      <c r="N266" s="4" t="s">
        <v>594</v>
      </c>
      <c r="O266" s="3" t="s">
        <v>33</v>
      </c>
      <c r="P266" s="4" t="s">
        <v>38</v>
      </c>
      <c r="Q266" s="75" t="s">
        <v>42</v>
      </c>
      <c r="R266" s="4" t="s">
        <v>117</v>
      </c>
      <c r="S266" s="4" t="s">
        <v>1833</v>
      </c>
      <c r="T266" s="4" t="s">
        <v>1818</v>
      </c>
      <c r="U266" s="4" t="s">
        <v>89</v>
      </c>
      <c r="V266" s="4" t="s">
        <v>1820</v>
      </c>
      <c r="W266" s="19" t="s">
        <v>2356</v>
      </c>
      <c r="X266" s="4" t="s">
        <v>36</v>
      </c>
      <c r="Y266" s="24">
        <v>43112</v>
      </c>
      <c r="Z266" s="21" t="s">
        <v>38</v>
      </c>
      <c r="AA266" s="54" t="s">
        <v>27</v>
      </c>
      <c r="AB266" s="54"/>
      <c r="AC266" s="2" t="str">
        <f t="shared" si="88"/>
        <v>80</v>
      </c>
      <c r="AD266" s="2">
        <f t="shared" si="81"/>
        <v>9.65</v>
      </c>
      <c r="AE266" s="2">
        <f t="shared" si="89"/>
        <v>7.72</v>
      </c>
      <c r="AF266" s="1" t="str">
        <f t="shared" si="78"/>
        <v>40</v>
      </c>
      <c r="AG266" s="1" t="s">
        <v>829</v>
      </c>
      <c r="AH266" s="36" t="s">
        <v>27</v>
      </c>
      <c r="AI266" s="1">
        <f t="shared" si="90"/>
        <v>115</v>
      </c>
      <c r="AJ266" s="1">
        <f t="shared" si="91"/>
        <v>0</v>
      </c>
      <c r="AK266" s="25">
        <v>115</v>
      </c>
      <c r="AL266" s="1">
        <v>0</v>
      </c>
      <c r="AM266" s="1">
        <f t="shared" si="87"/>
        <v>115</v>
      </c>
      <c r="AN266" s="1"/>
      <c r="AO266" s="47">
        <v>107</v>
      </c>
      <c r="AP266" s="9">
        <v>40</v>
      </c>
      <c r="AQ266" s="10">
        <v>40</v>
      </c>
      <c r="AR266" s="1">
        <v>27</v>
      </c>
      <c r="AS266" s="1"/>
      <c r="AT266" s="15"/>
      <c r="AU266" s="12">
        <f t="shared" si="92"/>
        <v>107</v>
      </c>
      <c r="AV266" s="9"/>
      <c r="AW266" s="10"/>
      <c r="AX266" s="10"/>
      <c r="AY266" s="10"/>
      <c r="AZ266" s="11"/>
      <c r="BA266" s="14">
        <f t="shared" si="82"/>
        <v>0</v>
      </c>
      <c r="BB266" s="9"/>
      <c r="BC266" s="1"/>
      <c r="BD266" s="1"/>
      <c r="BE266" s="1"/>
      <c r="BF266" s="15"/>
      <c r="BG266" s="16">
        <f t="shared" si="83"/>
        <v>0</v>
      </c>
      <c r="BH266" s="16">
        <f t="shared" si="84"/>
        <v>107</v>
      </c>
    </row>
    <row r="267" spans="1:60" ht="25.5" customHeight="1" x14ac:dyDescent="0.25">
      <c r="A267" s="1" t="s">
        <v>2466</v>
      </c>
      <c r="B267" s="1" t="s">
        <v>601</v>
      </c>
      <c r="C267" s="1" t="s">
        <v>1806</v>
      </c>
      <c r="D267" s="2">
        <v>0.91</v>
      </c>
      <c r="E267" s="1" t="s">
        <v>578</v>
      </c>
      <c r="F267" s="1" t="s">
        <v>29</v>
      </c>
      <c r="G267" s="1" t="s">
        <v>27</v>
      </c>
      <c r="H267" s="1" t="s">
        <v>27</v>
      </c>
      <c r="I267" s="1" t="s">
        <v>27</v>
      </c>
      <c r="J267" s="3" t="s">
        <v>804</v>
      </c>
      <c r="K267" s="3">
        <v>100</v>
      </c>
      <c r="L267" s="3">
        <v>0</v>
      </c>
      <c r="M267" s="4" t="s">
        <v>30</v>
      </c>
      <c r="N267" s="4" t="s">
        <v>2026</v>
      </c>
      <c r="O267" s="3" t="s">
        <v>33</v>
      </c>
      <c r="P267" s="3" t="s">
        <v>38</v>
      </c>
      <c r="Q267" s="74" t="s">
        <v>42</v>
      </c>
      <c r="R267" s="4" t="s">
        <v>117</v>
      </c>
      <c r="S267" s="4" t="s">
        <v>1833</v>
      </c>
      <c r="T267" s="6" t="s">
        <v>2163</v>
      </c>
      <c r="U267" s="4" t="s">
        <v>151</v>
      </c>
      <c r="V267" s="4" t="s">
        <v>1820</v>
      </c>
      <c r="W267" s="4" t="s">
        <v>1901</v>
      </c>
      <c r="X267" s="4" t="s">
        <v>36</v>
      </c>
      <c r="Y267" s="1" t="s">
        <v>27</v>
      </c>
      <c r="Z267" s="1" t="s">
        <v>27</v>
      </c>
      <c r="AA267" s="1" t="s">
        <v>27</v>
      </c>
      <c r="AB267" s="1"/>
      <c r="AC267" s="2" t="str">
        <f t="shared" si="88"/>
        <v>100</v>
      </c>
      <c r="AD267" s="2">
        <f t="shared" si="81"/>
        <v>0.91</v>
      </c>
      <c r="AE267" s="2">
        <f t="shared" si="89"/>
        <v>0.91</v>
      </c>
      <c r="AF267" s="2" t="str">
        <f t="shared" si="78"/>
        <v>20</v>
      </c>
      <c r="AG267" s="1" t="str">
        <f>IF(AK267&lt;=10,"24",IF(AK267&gt;10,"30"))</f>
        <v>30</v>
      </c>
      <c r="AH267" s="1">
        <v>30</v>
      </c>
      <c r="AI267" s="1">
        <f t="shared" si="90"/>
        <v>27.3</v>
      </c>
      <c r="AJ267" s="1">
        <f t="shared" si="91"/>
        <v>0</v>
      </c>
      <c r="AK267" s="7">
        <f>AE267*AH267</f>
        <v>27.3</v>
      </c>
      <c r="AL267" s="7">
        <v>0</v>
      </c>
      <c r="AM267" s="7">
        <f t="shared" si="87"/>
        <v>27.3</v>
      </c>
      <c r="AN267" s="7"/>
      <c r="AO267" s="8">
        <v>27</v>
      </c>
      <c r="AP267" s="9"/>
      <c r="AQ267" s="10"/>
      <c r="AR267" s="1">
        <v>10</v>
      </c>
      <c r="AS267" s="4">
        <v>17</v>
      </c>
      <c r="AT267" s="20"/>
      <c r="AU267" s="12">
        <f t="shared" si="92"/>
        <v>27</v>
      </c>
      <c r="AV267" s="13"/>
      <c r="AW267" s="10"/>
      <c r="AX267" s="10"/>
      <c r="AY267" s="10"/>
      <c r="AZ267" s="11"/>
      <c r="BA267" s="14">
        <f t="shared" si="82"/>
        <v>0</v>
      </c>
      <c r="BB267" s="9"/>
      <c r="BC267" s="1"/>
      <c r="BD267" s="1"/>
      <c r="BE267" s="1"/>
      <c r="BF267" s="15"/>
      <c r="BG267" s="16">
        <f t="shared" si="83"/>
        <v>0</v>
      </c>
      <c r="BH267" s="16">
        <f t="shared" si="84"/>
        <v>27</v>
      </c>
    </row>
    <row r="268" spans="1:60" ht="25.5" customHeight="1" x14ac:dyDescent="0.25">
      <c r="A268" s="1" t="s">
        <v>586</v>
      </c>
      <c r="B268" s="1" t="s">
        <v>587</v>
      </c>
      <c r="C268" s="1" t="s">
        <v>1806</v>
      </c>
      <c r="D268" s="2">
        <v>12.67</v>
      </c>
      <c r="E268" s="1" t="s">
        <v>578</v>
      </c>
      <c r="F268" s="1" t="s">
        <v>29</v>
      </c>
      <c r="G268" s="1" t="s">
        <v>27</v>
      </c>
      <c r="H268" s="1" t="s">
        <v>27</v>
      </c>
      <c r="I268" s="1" t="s">
        <v>27</v>
      </c>
      <c r="J268" s="3" t="s">
        <v>804</v>
      </c>
      <c r="K268" s="3">
        <v>100</v>
      </c>
      <c r="L268" s="3">
        <v>0</v>
      </c>
      <c r="M268" s="4" t="s">
        <v>2002</v>
      </c>
      <c r="N268" s="4" t="s">
        <v>588</v>
      </c>
      <c r="O268" s="3" t="s">
        <v>33</v>
      </c>
      <c r="P268" s="3" t="s">
        <v>38</v>
      </c>
      <c r="Q268" s="74" t="s">
        <v>42</v>
      </c>
      <c r="R268" s="4" t="s">
        <v>589</v>
      </c>
      <c r="S268" s="4" t="s">
        <v>2150</v>
      </c>
      <c r="T268" s="6" t="s">
        <v>2163</v>
      </c>
      <c r="U268" s="4" t="s">
        <v>1503</v>
      </c>
      <c r="V268" s="4" t="s">
        <v>1858</v>
      </c>
      <c r="W268" s="4" t="s">
        <v>1937</v>
      </c>
      <c r="X268" s="4" t="s">
        <v>36</v>
      </c>
      <c r="Y268" s="1" t="s">
        <v>27</v>
      </c>
      <c r="Z268" s="1" t="s">
        <v>27</v>
      </c>
      <c r="AA268" s="1" t="s">
        <v>27</v>
      </c>
      <c r="AB268" s="1"/>
      <c r="AC268" s="2" t="str">
        <f t="shared" si="88"/>
        <v>65</v>
      </c>
      <c r="AD268" s="2">
        <f t="shared" si="81"/>
        <v>12.67</v>
      </c>
      <c r="AE268" s="2">
        <f t="shared" si="89"/>
        <v>8.2355</v>
      </c>
      <c r="AF268" s="2" t="str">
        <f t="shared" si="78"/>
        <v>70</v>
      </c>
      <c r="AG268" s="1" t="str">
        <f>IF(AK268&lt;=10,"24",IF(AK268&gt;10,"30"))</f>
        <v>30</v>
      </c>
      <c r="AH268" s="1">
        <v>30</v>
      </c>
      <c r="AI268" s="1">
        <f t="shared" si="90"/>
        <v>247.065</v>
      </c>
      <c r="AJ268" s="1">
        <f t="shared" si="91"/>
        <v>0</v>
      </c>
      <c r="AK268" s="7">
        <f>AE268*AH268</f>
        <v>247.065</v>
      </c>
      <c r="AL268" s="7">
        <v>0</v>
      </c>
      <c r="AM268" s="7">
        <f t="shared" si="87"/>
        <v>247.065</v>
      </c>
      <c r="AN268" s="7"/>
      <c r="AO268" s="8">
        <v>247</v>
      </c>
      <c r="AP268" s="9"/>
      <c r="AQ268" s="18"/>
      <c r="AR268" s="1">
        <v>35</v>
      </c>
      <c r="AS268" s="1">
        <v>70</v>
      </c>
      <c r="AT268" s="15">
        <v>70</v>
      </c>
      <c r="AU268" s="12">
        <f t="shared" si="92"/>
        <v>175</v>
      </c>
      <c r="AV268" s="9">
        <v>70</v>
      </c>
      <c r="AW268" s="1">
        <v>2</v>
      </c>
      <c r="AX268" s="1"/>
      <c r="AY268" s="1"/>
      <c r="AZ268" s="15"/>
      <c r="BA268" s="14">
        <f t="shared" si="82"/>
        <v>72</v>
      </c>
      <c r="BB268" s="9"/>
      <c r="BC268" s="1"/>
      <c r="BD268" s="1"/>
      <c r="BE268" s="1"/>
      <c r="BF268" s="15"/>
      <c r="BG268" s="16">
        <f t="shared" si="83"/>
        <v>0</v>
      </c>
      <c r="BH268" s="16">
        <f t="shared" si="84"/>
        <v>247</v>
      </c>
    </row>
    <row r="269" spans="1:60" ht="25.5" customHeight="1" x14ac:dyDescent="0.25">
      <c r="A269" s="4" t="s">
        <v>2206</v>
      </c>
      <c r="B269" s="4" t="s">
        <v>2205</v>
      </c>
      <c r="C269" s="5" t="s">
        <v>1816</v>
      </c>
      <c r="D269" s="4">
        <v>0.01</v>
      </c>
      <c r="E269" s="4" t="s">
        <v>578</v>
      </c>
      <c r="F269" s="4" t="s">
        <v>37</v>
      </c>
      <c r="G269" s="4" t="s">
        <v>2204</v>
      </c>
      <c r="H269" s="1" t="s">
        <v>1823</v>
      </c>
      <c r="I269" s="1" t="s">
        <v>27</v>
      </c>
      <c r="J269" s="4" t="s">
        <v>804</v>
      </c>
      <c r="K269" s="4">
        <v>100</v>
      </c>
      <c r="L269" s="4">
        <v>0</v>
      </c>
      <c r="M269" s="4" t="s">
        <v>801</v>
      </c>
      <c r="N269" s="4" t="s">
        <v>898</v>
      </c>
      <c r="O269" s="3" t="s">
        <v>33</v>
      </c>
      <c r="P269" s="4" t="s">
        <v>38</v>
      </c>
      <c r="Q269" s="85" t="s">
        <v>42</v>
      </c>
      <c r="R269" s="5"/>
      <c r="S269" s="5"/>
      <c r="T269" s="5"/>
      <c r="U269" s="5"/>
      <c r="V269" s="5"/>
      <c r="W269" s="5"/>
      <c r="X269" s="5" t="s">
        <v>36</v>
      </c>
      <c r="Y269" s="24">
        <v>42815</v>
      </c>
      <c r="Z269" s="4" t="s">
        <v>32</v>
      </c>
      <c r="AA269" s="41">
        <v>44287</v>
      </c>
      <c r="AB269" s="41" t="s">
        <v>38</v>
      </c>
      <c r="AC269" s="2" t="str">
        <f t="shared" si="88"/>
        <v>100</v>
      </c>
      <c r="AD269" s="2">
        <f t="shared" si="81"/>
        <v>0.01</v>
      </c>
      <c r="AE269" s="2">
        <f t="shared" si="89"/>
        <v>0.01</v>
      </c>
      <c r="AF269" s="1" t="str">
        <f t="shared" si="78"/>
        <v>5</v>
      </c>
      <c r="AG269" s="1">
        <v>12</v>
      </c>
      <c r="AH269" s="36" t="s">
        <v>27</v>
      </c>
      <c r="AI269" s="1">
        <f t="shared" si="90"/>
        <v>1</v>
      </c>
      <c r="AJ269" s="1">
        <f t="shared" si="91"/>
        <v>0</v>
      </c>
      <c r="AK269" s="25">
        <v>1</v>
      </c>
      <c r="AL269" s="1">
        <v>0</v>
      </c>
      <c r="AM269" s="1">
        <f t="shared" si="87"/>
        <v>1</v>
      </c>
      <c r="AN269" s="1"/>
      <c r="AO269" s="26">
        <v>1</v>
      </c>
      <c r="AP269" s="17"/>
      <c r="AQ269" s="28">
        <v>1</v>
      </c>
      <c r="AR269" s="25"/>
      <c r="AT269" s="20"/>
      <c r="AU269" s="12">
        <f t="shared" si="92"/>
        <v>1</v>
      </c>
      <c r="AV269" s="30"/>
      <c r="AW269" s="28"/>
      <c r="AX269" s="1"/>
      <c r="AY269" s="1"/>
      <c r="AZ269" s="15"/>
      <c r="BA269" s="14">
        <f t="shared" si="82"/>
        <v>0</v>
      </c>
      <c r="BB269" s="9"/>
      <c r="BC269" s="1"/>
      <c r="BD269" s="1"/>
      <c r="BE269" s="1"/>
      <c r="BF269" s="15"/>
      <c r="BG269" s="16">
        <f t="shared" si="83"/>
        <v>0</v>
      </c>
      <c r="BH269" s="16">
        <f t="shared" si="84"/>
        <v>1</v>
      </c>
    </row>
    <row r="270" spans="1:60" ht="25.5" customHeight="1" x14ac:dyDescent="0.25">
      <c r="A270" s="1" t="s">
        <v>595</v>
      </c>
      <c r="B270" s="1" t="s">
        <v>596</v>
      </c>
      <c r="C270" s="1" t="s">
        <v>1806</v>
      </c>
      <c r="D270" s="2">
        <v>14.86</v>
      </c>
      <c r="E270" s="1" t="s">
        <v>578</v>
      </c>
      <c r="F270" s="1" t="s">
        <v>29</v>
      </c>
      <c r="G270" s="1" t="s">
        <v>27</v>
      </c>
      <c r="H270" s="1" t="s">
        <v>27</v>
      </c>
      <c r="I270" s="1" t="s">
        <v>27</v>
      </c>
      <c r="J270" s="4" t="s">
        <v>804</v>
      </c>
      <c r="K270" s="4">
        <v>100</v>
      </c>
      <c r="L270" s="4">
        <v>0</v>
      </c>
      <c r="M270" s="4" t="s">
        <v>99</v>
      </c>
      <c r="N270" s="4" t="s">
        <v>597</v>
      </c>
      <c r="O270" s="3" t="s">
        <v>33</v>
      </c>
      <c r="P270" s="3" t="s">
        <v>38</v>
      </c>
      <c r="Q270" s="74" t="s">
        <v>42</v>
      </c>
      <c r="R270" s="4" t="s">
        <v>2278</v>
      </c>
      <c r="S270" s="4" t="s">
        <v>2264</v>
      </c>
      <c r="T270" s="6" t="s">
        <v>2163</v>
      </c>
      <c r="U270" s="4" t="s">
        <v>1503</v>
      </c>
      <c r="V270" s="4" t="s">
        <v>1820</v>
      </c>
      <c r="W270" s="4" t="s">
        <v>2575</v>
      </c>
      <c r="X270" s="4" t="s">
        <v>36</v>
      </c>
      <c r="Y270" s="1" t="s">
        <v>27</v>
      </c>
      <c r="Z270" s="1" t="s">
        <v>27</v>
      </c>
      <c r="AA270" s="1" t="s">
        <v>27</v>
      </c>
      <c r="AB270" s="1"/>
      <c r="AC270" s="2" t="str">
        <f t="shared" si="88"/>
        <v>65</v>
      </c>
      <c r="AD270" s="2">
        <f t="shared" si="81"/>
        <v>14.86</v>
      </c>
      <c r="AE270" s="2">
        <f t="shared" si="89"/>
        <v>9.6589999999999989</v>
      </c>
      <c r="AF270" s="2" t="str">
        <f t="shared" si="78"/>
        <v>70</v>
      </c>
      <c r="AG270" s="1" t="str">
        <f>IF(AK270&lt;=10,"24",IF(AK270&gt;10,"30"))</f>
        <v>30</v>
      </c>
      <c r="AH270" s="1">
        <v>30</v>
      </c>
      <c r="AI270" s="1">
        <f t="shared" si="90"/>
        <v>289.77</v>
      </c>
      <c r="AJ270" s="1">
        <f t="shared" si="91"/>
        <v>0</v>
      </c>
      <c r="AK270" s="7">
        <f>AE270*AH270</f>
        <v>289.77</v>
      </c>
      <c r="AL270" s="7">
        <v>0</v>
      </c>
      <c r="AM270" s="7">
        <f t="shared" si="87"/>
        <v>289.77</v>
      </c>
      <c r="AN270" s="7"/>
      <c r="AO270" s="8">
        <v>290</v>
      </c>
      <c r="AP270" s="9"/>
      <c r="AQ270" s="10"/>
      <c r="AR270" s="1">
        <v>35</v>
      </c>
      <c r="AS270" s="1">
        <v>70</v>
      </c>
      <c r="AT270" s="15">
        <v>70</v>
      </c>
      <c r="AU270" s="12">
        <f t="shared" si="92"/>
        <v>175</v>
      </c>
      <c r="AV270" s="9">
        <v>70</v>
      </c>
      <c r="AW270" s="1">
        <v>45</v>
      </c>
      <c r="AX270" s="10"/>
      <c r="AY270" s="10"/>
      <c r="AZ270" s="11"/>
      <c r="BA270" s="14">
        <f t="shared" si="82"/>
        <v>115</v>
      </c>
      <c r="BB270" s="9"/>
      <c r="BC270" s="1"/>
      <c r="BD270" s="1"/>
      <c r="BE270" s="1"/>
      <c r="BF270" s="15"/>
      <c r="BG270" s="16">
        <f t="shared" si="83"/>
        <v>0</v>
      </c>
      <c r="BH270" s="16">
        <f t="shared" si="84"/>
        <v>290</v>
      </c>
    </row>
    <row r="271" spans="1:60" ht="25.5" customHeight="1" x14ac:dyDescent="0.25">
      <c r="A271" s="4" t="s">
        <v>598</v>
      </c>
      <c r="B271" s="4" t="s">
        <v>577</v>
      </c>
      <c r="C271" s="5" t="s">
        <v>1816</v>
      </c>
      <c r="D271" s="21">
        <v>0.33</v>
      </c>
      <c r="E271" s="4" t="s">
        <v>578</v>
      </c>
      <c r="F271" s="4" t="s">
        <v>29</v>
      </c>
      <c r="G271" s="4" t="s">
        <v>599</v>
      </c>
      <c r="H271" s="1" t="s">
        <v>1823</v>
      </c>
      <c r="I271" s="1" t="s">
        <v>27</v>
      </c>
      <c r="J271" s="18" t="s">
        <v>804</v>
      </c>
      <c r="K271" s="22">
        <v>80</v>
      </c>
      <c r="L271" s="21">
        <v>20</v>
      </c>
      <c r="M271" s="23" t="s">
        <v>86</v>
      </c>
      <c r="N271" s="23" t="s">
        <v>600</v>
      </c>
      <c r="O271" s="3" t="s">
        <v>33</v>
      </c>
      <c r="P271" s="4" t="s">
        <v>38</v>
      </c>
      <c r="Q271" s="75" t="s">
        <v>42</v>
      </c>
      <c r="R271" s="5"/>
      <c r="S271" s="5"/>
      <c r="T271" s="5"/>
      <c r="U271" s="5"/>
      <c r="V271" s="5"/>
      <c r="W271" s="5"/>
      <c r="X271" s="5" t="s">
        <v>36</v>
      </c>
      <c r="Y271" s="24">
        <v>42997</v>
      </c>
      <c r="Z271" s="4" t="s">
        <v>32</v>
      </c>
      <c r="AA271" s="41">
        <v>44287</v>
      </c>
      <c r="AB271" s="41" t="s">
        <v>38</v>
      </c>
      <c r="AC271" s="2" t="str">
        <f t="shared" si="88"/>
        <v>100</v>
      </c>
      <c r="AD271" s="2">
        <f t="shared" si="81"/>
        <v>0.33</v>
      </c>
      <c r="AE271" s="2">
        <f t="shared" si="89"/>
        <v>0.33</v>
      </c>
      <c r="AF271" s="1" t="str">
        <f t="shared" si="78"/>
        <v>5</v>
      </c>
      <c r="AG271" s="1">
        <v>12</v>
      </c>
      <c r="AH271" s="36" t="s">
        <v>27</v>
      </c>
      <c r="AI271" s="1">
        <f t="shared" si="90"/>
        <v>7.2</v>
      </c>
      <c r="AJ271" s="1">
        <f t="shared" si="91"/>
        <v>1.8</v>
      </c>
      <c r="AK271" s="25">
        <v>9</v>
      </c>
      <c r="AL271" s="1">
        <v>0</v>
      </c>
      <c r="AM271" s="1">
        <f t="shared" si="87"/>
        <v>9</v>
      </c>
      <c r="AN271" s="1"/>
      <c r="AO271" s="26">
        <v>9</v>
      </c>
      <c r="AP271" s="27"/>
      <c r="AQ271" s="28">
        <v>5</v>
      </c>
      <c r="AR271" s="25">
        <v>4</v>
      </c>
      <c r="AT271" s="29"/>
      <c r="AU271" s="12">
        <f t="shared" si="92"/>
        <v>9</v>
      </c>
      <c r="AV271" s="30"/>
      <c r="AW271" s="28"/>
      <c r="AX271" s="1"/>
      <c r="AY271" s="1"/>
      <c r="AZ271" s="15"/>
      <c r="BA271" s="14">
        <f t="shared" si="82"/>
        <v>0</v>
      </c>
      <c r="BB271" s="9"/>
      <c r="BC271" s="1"/>
      <c r="BD271" s="1"/>
      <c r="BE271" s="1"/>
      <c r="BF271" s="15"/>
      <c r="BG271" s="16">
        <f t="shared" si="83"/>
        <v>0</v>
      </c>
      <c r="BH271" s="16">
        <f t="shared" si="84"/>
        <v>9</v>
      </c>
    </row>
    <row r="272" spans="1:60" ht="25.5" customHeight="1" x14ac:dyDescent="0.25">
      <c r="A272" s="5" t="s">
        <v>1025</v>
      </c>
      <c r="B272" s="5" t="s">
        <v>1026</v>
      </c>
      <c r="C272" s="5" t="s">
        <v>1816</v>
      </c>
      <c r="D272" s="5">
        <v>0.01</v>
      </c>
      <c r="E272" s="5" t="s">
        <v>578</v>
      </c>
      <c r="F272" s="5" t="s">
        <v>29</v>
      </c>
      <c r="G272" s="5" t="s">
        <v>1027</v>
      </c>
      <c r="H272" s="1" t="s">
        <v>1823</v>
      </c>
      <c r="I272" s="1" t="s">
        <v>27</v>
      </c>
      <c r="J272" s="18" t="s">
        <v>804</v>
      </c>
      <c r="K272" s="5">
        <v>100</v>
      </c>
      <c r="L272" s="5">
        <v>0</v>
      </c>
      <c r="M272" s="5" t="s">
        <v>818</v>
      </c>
      <c r="N272" s="5" t="s">
        <v>28</v>
      </c>
      <c r="O272" s="3" t="s">
        <v>33</v>
      </c>
      <c r="P272" s="4" t="s">
        <v>38</v>
      </c>
      <c r="Q272" s="75" t="s">
        <v>42</v>
      </c>
      <c r="R272" s="5"/>
      <c r="S272" s="5"/>
      <c r="T272" s="5"/>
      <c r="U272" s="5"/>
      <c r="V272" s="5"/>
      <c r="W272" s="5"/>
      <c r="X272" s="5" t="s">
        <v>36</v>
      </c>
      <c r="Y272" s="35">
        <v>43598</v>
      </c>
      <c r="Z272" s="5" t="s">
        <v>32</v>
      </c>
      <c r="AA272" s="35">
        <v>44694</v>
      </c>
      <c r="AB272" s="35"/>
      <c r="AC272" s="2" t="str">
        <f t="shared" si="88"/>
        <v>100</v>
      </c>
      <c r="AD272" s="2">
        <f t="shared" si="81"/>
        <v>0.01</v>
      </c>
      <c r="AE272" s="2">
        <f t="shared" si="89"/>
        <v>0.01</v>
      </c>
      <c r="AF272" s="1" t="str">
        <f t="shared" si="78"/>
        <v>5</v>
      </c>
      <c r="AG272" s="1">
        <v>12</v>
      </c>
      <c r="AH272" s="36" t="s">
        <v>27</v>
      </c>
      <c r="AI272" s="1">
        <f t="shared" si="90"/>
        <v>1</v>
      </c>
      <c r="AJ272" s="1">
        <f t="shared" si="91"/>
        <v>0</v>
      </c>
      <c r="AK272" s="36">
        <v>1</v>
      </c>
      <c r="AL272" s="1">
        <v>0</v>
      </c>
      <c r="AM272" s="1">
        <f t="shared" si="87"/>
        <v>1</v>
      </c>
      <c r="AN272" s="1"/>
      <c r="AO272" s="47">
        <v>1</v>
      </c>
      <c r="AP272" s="38"/>
      <c r="AQ272" s="5">
        <v>1</v>
      </c>
      <c r="AR272" s="25"/>
      <c r="AT272" s="48"/>
      <c r="AU272" s="12">
        <f t="shared" si="92"/>
        <v>1</v>
      </c>
      <c r="AV272" s="30"/>
      <c r="AW272" s="28"/>
      <c r="AX272" s="36"/>
      <c r="AY272" s="36"/>
      <c r="AZ272" s="40"/>
      <c r="BA272" s="14">
        <f t="shared" si="82"/>
        <v>0</v>
      </c>
      <c r="BB272" s="49"/>
      <c r="BC272" s="36"/>
      <c r="BD272" s="36"/>
      <c r="BE272" s="36"/>
      <c r="BF272" s="40"/>
      <c r="BG272" s="16">
        <f t="shared" si="83"/>
        <v>0</v>
      </c>
      <c r="BH272" s="16">
        <f t="shared" si="84"/>
        <v>1</v>
      </c>
    </row>
    <row r="273" spans="1:119" ht="25.5" customHeight="1" x14ac:dyDescent="0.25">
      <c r="A273" s="5" t="s">
        <v>1028</v>
      </c>
      <c r="B273" s="4" t="s">
        <v>1029</v>
      </c>
      <c r="C273" s="5" t="s">
        <v>1816</v>
      </c>
      <c r="D273" s="5">
        <v>0.12</v>
      </c>
      <c r="E273" s="5" t="s">
        <v>578</v>
      </c>
      <c r="F273" s="18" t="s">
        <v>29</v>
      </c>
      <c r="G273" s="5" t="s">
        <v>1030</v>
      </c>
      <c r="H273" s="1" t="s">
        <v>1823</v>
      </c>
      <c r="I273" s="1" t="s">
        <v>27</v>
      </c>
      <c r="J273" s="18" t="s">
        <v>804</v>
      </c>
      <c r="K273" s="22">
        <v>100</v>
      </c>
      <c r="L273" s="18">
        <v>0</v>
      </c>
      <c r="M273" s="5" t="s">
        <v>818</v>
      </c>
      <c r="N273" s="5" t="s">
        <v>28</v>
      </c>
      <c r="O273" s="3" t="s">
        <v>33</v>
      </c>
      <c r="P273" s="4" t="s">
        <v>38</v>
      </c>
      <c r="Q273" s="75" t="s">
        <v>42</v>
      </c>
      <c r="R273" s="5"/>
      <c r="S273" s="5"/>
      <c r="T273" s="5"/>
      <c r="U273" s="5"/>
      <c r="V273" s="5"/>
      <c r="W273" s="5"/>
      <c r="X273" s="5" t="s">
        <v>36</v>
      </c>
      <c r="Y273" s="35">
        <v>43867</v>
      </c>
      <c r="Z273" s="5" t="s">
        <v>32</v>
      </c>
      <c r="AA273" s="35">
        <v>44963</v>
      </c>
      <c r="AB273" s="35"/>
      <c r="AC273" s="2" t="str">
        <f t="shared" si="88"/>
        <v>100</v>
      </c>
      <c r="AD273" s="2">
        <f t="shared" si="81"/>
        <v>0.12</v>
      </c>
      <c r="AE273" s="2">
        <f t="shared" si="89"/>
        <v>0.12</v>
      </c>
      <c r="AF273" s="1" t="str">
        <f t="shared" si="78"/>
        <v>5</v>
      </c>
      <c r="AG273" s="1">
        <v>12</v>
      </c>
      <c r="AH273" s="36" t="s">
        <v>27</v>
      </c>
      <c r="AI273" s="1">
        <f t="shared" si="90"/>
        <v>3</v>
      </c>
      <c r="AJ273" s="1">
        <f t="shared" si="91"/>
        <v>0</v>
      </c>
      <c r="AK273" s="36">
        <v>3</v>
      </c>
      <c r="AL273" s="1">
        <v>0</v>
      </c>
      <c r="AM273" s="1">
        <f t="shared" si="87"/>
        <v>3</v>
      </c>
      <c r="AN273" s="1"/>
      <c r="AO273" s="47">
        <v>3</v>
      </c>
      <c r="AP273" s="38"/>
      <c r="AQ273" s="4">
        <v>3</v>
      </c>
      <c r="AR273" s="25"/>
      <c r="AT273" s="20"/>
      <c r="AU273" s="12">
        <f t="shared" si="92"/>
        <v>3</v>
      </c>
      <c r="AV273" s="30"/>
      <c r="AW273" s="28"/>
      <c r="AX273" s="28"/>
      <c r="AY273" s="28"/>
      <c r="AZ273" s="39"/>
      <c r="BA273" s="14">
        <f t="shared" si="82"/>
        <v>0</v>
      </c>
      <c r="BB273" s="30"/>
      <c r="BC273" s="28"/>
      <c r="BD273" s="28"/>
      <c r="BE273" s="28"/>
      <c r="BF273" s="39"/>
      <c r="BG273" s="16">
        <f t="shared" si="83"/>
        <v>0</v>
      </c>
      <c r="BH273" s="16">
        <f t="shared" si="84"/>
        <v>3</v>
      </c>
    </row>
    <row r="274" spans="1:119" ht="25.5" customHeight="1" x14ac:dyDescent="0.25">
      <c r="A274" s="36" t="s">
        <v>576</v>
      </c>
      <c r="B274" s="36" t="s">
        <v>577</v>
      </c>
      <c r="C274" s="1" t="s">
        <v>1806</v>
      </c>
      <c r="D274" s="50">
        <v>6.39</v>
      </c>
      <c r="E274" s="36" t="s">
        <v>578</v>
      </c>
      <c r="F274" s="36" t="s">
        <v>29</v>
      </c>
      <c r="G274" s="36" t="s">
        <v>27</v>
      </c>
      <c r="H274" s="1" t="s">
        <v>27</v>
      </c>
      <c r="I274" s="1" t="s">
        <v>27</v>
      </c>
      <c r="J274" s="3" t="s">
        <v>95</v>
      </c>
      <c r="K274" s="5">
        <v>70</v>
      </c>
      <c r="L274" s="5">
        <v>30</v>
      </c>
      <c r="M274" s="5" t="s">
        <v>298</v>
      </c>
      <c r="N274" s="5" t="s">
        <v>579</v>
      </c>
      <c r="O274" s="5" t="s">
        <v>2230</v>
      </c>
      <c r="P274" s="3" t="s">
        <v>38</v>
      </c>
      <c r="Q274" s="74" t="s">
        <v>42</v>
      </c>
      <c r="R274" s="4" t="s">
        <v>580</v>
      </c>
      <c r="S274" s="4" t="s">
        <v>2150</v>
      </c>
      <c r="T274" s="6" t="s">
        <v>2163</v>
      </c>
      <c r="U274" s="4" t="s">
        <v>1503</v>
      </c>
      <c r="V274" s="4" t="s">
        <v>1856</v>
      </c>
      <c r="W274" s="56" t="s">
        <v>1936</v>
      </c>
      <c r="X274" s="4" t="s">
        <v>36</v>
      </c>
      <c r="Y274" s="1" t="s">
        <v>27</v>
      </c>
      <c r="Z274" s="1" t="s">
        <v>27</v>
      </c>
      <c r="AA274" s="1" t="s">
        <v>27</v>
      </c>
      <c r="AB274" s="1"/>
      <c r="AC274" s="2" t="str">
        <f t="shared" si="88"/>
        <v>80</v>
      </c>
      <c r="AD274" s="2">
        <f t="shared" si="81"/>
        <v>6.39</v>
      </c>
      <c r="AE274" s="2">
        <f t="shared" si="89"/>
        <v>5.1120000000000001</v>
      </c>
      <c r="AF274" s="2" t="str">
        <f t="shared" si="78"/>
        <v>40</v>
      </c>
      <c r="AG274" s="1" t="str">
        <f>IF(AK274&lt;=10,"24",IF(AK274&gt;10,"30"))</f>
        <v>30</v>
      </c>
      <c r="AH274" s="1">
        <v>30</v>
      </c>
      <c r="AI274" s="1">
        <f t="shared" si="90"/>
        <v>107.352</v>
      </c>
      <c r="AJ274" s="1">
        <f t="shared" si="91"/>
        <v>46.008000000000003</v>
      </c>
      <c r="AK274" s="7">
        <f>AE274*AH274</f>
        <v>153.36000000000001</v>
      </c>
      <c r="AL274" s="7">
        <v>0</v>
      </c>
      <c r="AM274" s="7">
        <f t="shared" si="87"/>
        <v>153.36000000000001</v>
      </c>
      <c r="AN274" s="7"/>
      <c r="AO274" s="8">
        <v>153</v>
      </c>
      <c r="AP274" s="49"/>
      <c r="AQ274" s="36"/>
      <c r="AR274" s="1">
        <v>20</v>
      </c>
      <c r="AS274" s="1">
        <v>40</v>
      </c>
      <c r="AT274" s="15">
        <v>40</v>
      </c>
      <c r="AU274" s="12">
        <f t="shared" si="92"/>
        <v>100</v>
      </c>
      <c r="AV274" s="49">
        <v>40</v>
      </c>
      <c r="AW274" s="36">
        <v>13</v>
      </c>
      <c r="AX274" s="36"/>
      <c r="AY274" s="36"/>
      <c r="AZ274" s="40"/>
      <c r="BA274" s="14">
        <f t="shared" si="82"/>
        <v>53</v>
      </c>
      <c r="BB274" s="49"/>
      <c r="BC274" s="36"/>
      <c r="BD274" s="36"/>
      <c r="BE274" s="36"/>
      <c r="BF274" s="40"/>
      <c r="BG274" s="16">
        <f t="shared" si="83"/>
        <v>0</v>
      </c>
      <c r="BH274" s="16">
        <f t="shared" si="84"/>
        <v>153</v>
      </c>
    </row>
    <row r="275" spans="1:119" s="5" customFormat="1" ht="25.5" customHeight="1" x14ac:dyDescent="0.25">
      <c r="A275" s="4" t="s">
        <v>1031</v>
      </c>
      <c r="B275" s="4" t="s">
        <v>1032</v>
      </c>
      <c r="C275" s="5" t="s">
        <v>1816</v>
      </c>
      <c r="D275" s="53">
        <v>0.02</v>
      </c>
      <c r="E275" s="4" t="s">
        <v>578</v>
      </c>
      <c r="F275" s="4" t="s">
        <v>29</v>
      </c>
      <c r="G275" s="4" t="s">
        <v>1033</v>
      </c>
      <c r="H275" s="1" t="s">
        <v>1824</v>
      </c>
      <c r="I275" s="1" t="s">
        <v>27</v>
      </c>
      <c r="J275" s="18" t="s">
        <v>804</v>
      </c>
      <c r="K275" s="22">
        <v>100</v>
      </c>
      <c r="L275" s="4">
        <v>0</v>
      </c>
      <c r="M275" s="23" t="s">
        <v>811</v>
      </c>
      <c r="N275" s="23" t="s">
        <v>28</v>
      </c>
      <c r="O275" s="3" t="s">
        <v>33</v>
      </c>
      <c r="P275" s="4" t="s">
        <v>38</v>
      </c>
      <c r="Q275" s="75" t="s">
        <v>42</v>
      </c>
      <c r="X275" s="5" t="s">
        <v>36</v>
      </c>
      <c r="Y275" s="24">
        <v>43347</v>
      </c>
      <c r="Z275" s="4" t="s">
        <v>32</v>
      </c>
      <c r="AA275" s="24">
        <v>44443</v>
      </c>
      <c r="AB275" s="24"/>
      <c r="AC275" s="2" t="str">
        <f t="shared" si="88"/>
        <v>100</v>
      </c>
      <c r="AD275" s="2">
        <f t="shared" si="81"/>
        <v>0.02</v>
      </c>
      <c r="AE275" s="2">
        <f t="shared" si="89"/>
        <v>0.02</v>
      </c>
      <c r="AF275" s="2" t="str">
        <f t="shared" si="78"/>
        <v>5</v>
      </c>
      <c r="AG275" s="1">
        <v>18</v>
      </c>
      <c r="AH275" s="1" t="s">
        <v>27</v>
      </c>
      <c r="AI275" s="1">
        <f t="shared" si="90"/>
        <v>1</v>
      </c>
      <c r="AJ275" s="1">
        <f t="shared" si="91"/>
        <v>0</v>
      </c>
      <c r="AK275" s="25">
        <v>1</v>
      </c>
      <c r="AL275" s="1">
        <v>0</v>
      </c>
      <c r="AM275" s="1">
        <f t="shared" si="87"/>
        <v>1</v>
      </c>
      <c r="AN275" s="1"/>
      <c r="AO275" s="47">
        <v>1</v>
      </c>
      <c r="AP275" s="27"/>
      <c r="AQ275" s="28">
        <v>1</v>
      </c>
      <c r="AR275" s="4"/>
      <c r="AS275" s="25"/>
      <c r="AT275" s="29"/>
      <c r="AU275" s="12">
        <f t="shared" si="92"/>
        <v>1</v>
      </c>
      <c r="AV275" s="30"/>
      <c r="AW275" s="28"/>
      <c r="AX275" s="65"/>
      <c r="AY275" s="1"/>
      <c r="AZ275" s="15"/>
      <c r="BA275" s="14">
        <f t="shared" si="82"/>
        <v>0</v>
      </c>
      <c r="BB275" s="9"/>
      <c r="BC275" s="1"/>
      <c r="BD275" s="1"/>
      <c r="BE275" s="1"/>
      <c r="BF275" s="15"/>
      <c r="BG275" s="16">
        <f t="shared" si="83"/>
        <v>0</v>
      </c>
      <c r="BH275" s="16">
        <f t="shared" si="84"/>
        <v>1</v>
      </c>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row>
    <row r="276" spans="1:119" ht="25.5" customHeight="1" x14ac:dyDescent="0.25">
      <c r="A276" s="1" t="s">
        <v>2465</v>
      </c>
      <c r="B276" s="1" t="s">
        <v>590</v>
      </c>
      <c r="C276" s="1" t="s">
        <v>1806</v>
      </c>
      <c r="D276" s="2">
        <v>5.15</v>
      </c>
      <c r="E276" s="1" t="s">
        <v>578</v>
      </c>
      <c r="F276" s="1" t="s">
        <v>29</v>
      </c>
      <c r="G276" s="1" t="s">
        <v>27</v>
      </c>
      <c r="H276" s="1" t="s">
        <v>27</v>
      </c>
      <c r="I276" s="1" t="s">
        <v>27</v>
      </c>
      <c r="J276" s="4" t="s">
        <v>804</v>
      </c>
      <c r="K276" s="4">
        <v>100</v>
      </c>
      <c r="L276" s="4">
        <v>0</v>
      </c>
      <c r="M276" s="4" t="s">
        <v>30</v>
      </c>
      <c r="N276" s="4" t="s">
        <v>591</v>
      </c>
      <c r="O276" s="3" t="s">
        <v>33</v>
      </c>
      <c r="P276" s="3" t="s">
        <v>38</v>
      </c>
      <c r="Q276" s="74" t="s">
        <v>42</v>
      </c>
      <c r="R276" s="4" t="s">
        <v>2277</v>
      </c>
      <c r="S276" s="4" t="s">
        <v>2263</v>
      </c>
      <c r="T276" s="6" t="s">
        <v>2163</v>
      </c>
      <c r="U276" s="4" t="s">
        <v>151</v>
      </c>
      <c r="V276" s="4" t="s">
        <v>1857</v>
      </c>
      <c r="W276" s="4" t="s">
        <v>1938</v>
      </c>
      <c r="X276" s="4" t="s">
        <v>226</v>
      </c>
      <c r="Y276" s="1" t="s">
        <v>27</v>
      </c>
      <c r="Z276" s="1" t="s">
        <v>27</v>
      </c>
      <c r="AA276" s="1" t="s">
        <v>27</v>
      </c>
      <c r="AB276" s="1"/>
      <c r="AC276" s="2" t="str">
        <f t="shared" si="88"/>
        <v>80</v>
      </c>
      <c r="AD276" s="2">
        <f t="shared" si="81"/>
        <v>5.15</v>
      </c>
      <c r="AE276" s="2">
        <f t="shared" si="89"/>
        <v>4.12</v>
      </c>
      <c r="AF276" s="2" t="str">
        <f t="shared" si="78"/>
        <v>40</v>
      </c>
      <c r="AG276" s="1" t="str">
        <f>IF(AK276&lt;=10,"24",IF(AK276&gt;10,"30"))</f>
        <v>30</v>
      </c>
      <c r="AH276" s="1">
        <v>30</v>
      </c>
      <c r="AI276" s="1">
        <f t="shared" si="90"/>
        <v>123.6</v>
      </c>
      <c r="AJ276" s="1">
        <f t="shared" si="91"/>
        <v>0</v>
      </c>
      <c r="AK276" s="7">
        <f>AE276*AH276</f>
        <v>123.60000000000001</v>
      </c>
      <c r="AL276" s="7">
        <v>0</v>
      </c>
      <c r="AM276" s="7">
        <f t="shared" si="87"/>
        <v>123.60000000000001</v>
      </c>
      <c r="AN276" s="7"/>
      <c r="AO276" s="8">
        <v>124</v>
      </c>
      <c r="AP276" s="9"/>
      <c r="AQ276" s="10"/>
      <c r="AR276" s="1"/>
      <c r="AS276" s="1"/>
      <c r="AT276" s="15"/>
      <c r="AU276" s="12">
        <f t="shared" si="92"/>
        <v>0</v>
      </c>
      <c r="AV276" s="9">
        <v>40</v>
      </c>
      <c r="AW276" s="10">
        <v>40</v>
      </c>
      <c r="AX276" s="10">
        <v>40</v>
      </c>
      <c r="AY276" s="10">
        <v>4</v>
      </c>
      <c r="AZ276" s="11"/>
      <c r="BA276" s="14">
        <f t="shared" si="82"/>
        <v>124</v>
      </c>
      <c r="BB276" s="9"/>
      <c r="BC276" s="1"/>
      <c r="BD276" s="1"/>
      <c r="BE276" s="1"/>
      <c r="BF276" s="15"/>
      <c r="BG276" s="16">
        <f t="shared" si="83"/>
        <v>0</v>
      </c>
      <c r="BH276" s="16">
        <f t="shared" si="84"/>
        <v>124</v>
      </c>
    </row>
    <row r="277" spans="1:119" ht="25.5" customHeight="1" x14ac:dyDescent="0.25">
      <c r="A277" s="4" t="s">
        <v>2908</v>
      </c>
      <c r="B277" s="122" t="s">
        <v>2702</v>
      </c>
      <c r="C277" s="1" t="s">
        <v>1806</v>
      </c>
      <c r="D277" s="123">
        <v>0.34</v>
      </c>
      <c r="E277" s="4" t="s">
        <v>2668</v>
      </c>
      <c r="F277" s="5" t="s">
        <v>73</v>
      </c>
      <c r="G277" s="1" t="s">
        <v>27</v>
      </c>
      <c r="H277" s="1" t="s">
        <v>27</v>
      </c>
      <c r="I277" s="1" t="s">
        <v>27</v>
      </c>
      <c r="J277" s="4" t="s">
        <v>2970</v>
      </c>
      <c r="K277" s="4">
        <v>15</v>
      </c>
      <c r="L277" s="4">
        <v>85</v>
      </c>
      <c r="M277" s="4" t="s">
        <v>2740</v>
      </c>
      <c r="N277" s="4" t="s">
        <v>2823</v>
      </c>
      <c r="O277" s="4" t="s">
        <v>33</v>
      </c>
      <c r="P277" s="4" t="s">
        <v>38</v>
      </c>
      <c r="Q277" s="76" t="s">
        <v>42</v>
      </c>
      <c r="R277" s="4" t="s">
        <v>117</v>
      </c>
      <c r="S277" s="4" t="s">
        <v>1833</v>
      </c>
      <c r="T277" s="6" t="s">
        <v>2163</v>
      </c>
      <c r="U277" s="4" t="s">
        <v>129</v>
      </c>
      <c r="V277" s="4" t="s">
        <v>1820</v>
      </c>
      <c r="W277" s="4" t="s">
        <v>44</v>
      </c>
      <c r="X277" s="4" t="s">
        <v>36</v>
      </c>
      <c r="Y277" s="1" t="s">
        <v>27</v>
      </c>
      <c r="Z277" s="1" t="s">
        <v>27</v>
      </c>
      <c r="AA277" s="1" t="s">
        <v>27</v>
      </c>
      <c r="AC277" s="2" t="str">
        <f t="shared" si="88"/>
        <v>100</v>
      </c>
      <c r="AD277" s="2">
        <f t="shared" si="81"/>
        <v>0.34</v>
      </c>
      <c r="AE277" s="2">
        <f t="shared" si="89"/>
        <v>0.34</v>
      </c>
      <c r="AF277" s="2" t="str">
        <f t="shared" si="78"/>
        <v>5</v>
      </c>
      <c r="AG277" s="1" t="str">
        <f>IF(AK277&lt;=10,"24",IF(AK277&gt;10,"30"))</f>
        <v>24</v>
      </c>
      <c r="AH277" s="4">
        <v>20</v>
      </c>
      <c r="AI277" s="1">
        <f t="shared" si="90"/>
        <v>1.0200000000000002</v>
      </c>
      <c r="AJ277" s="1">
        <f t="shared" si="91"/>
        <v>5.7800000000000011</v>
      </c>
      <c r="AK277" s="7">
        <f>AE277*AH277</f>
        <v>6.8000000000000007</v>
      </c>
      <c r="AL277" s="1">
        <v>0</v>
      </c>
      <c r="AM277" s="1">
        <f t="shared" si="87"/>
        <v>6.8000000000000007</v>
      </c>
      <c r="AO277" s="8">
        <v>7</v>
      </c>
      <c r="AP277" s="17"/>
      <c r="AR277" s="4">
        <v>5</v>
      </c>
      <c r="AS277" s="4">
        <v>2</v>
      </c>
      <c r="AT277" s="20"/>
      <c r="AU277" s="12">
        <f t="shared" si="92"/>
        <v>7</v>
      </c>
      <c r="AV277" s="17"/>
      <c r="AZ277" s="20"/>
      <c r="BA277" s="14">
        <f t="shared" si="82"/>
        <v>0</v>
      </c>
      <c r="BB277" s="17"/>
      <c r="BF277" s="20"/>
      <c r="BG277" s="16">
        <f t="shared" si="83"/>
        <v>0</v>
      </c>
      <c r="BH277" s="16">
        <f t="shared" si="84"/>
        <v>7</v>
      </c>
    </row>
    <row r="278" spans="1:119" ht="25.5" customHeight="1" x14ac:dyDescent="0.25">
      <c r="A278" s="4" t="s">
        <v>1034</v>
      </c>
      <c r="B278" s="4" t="s">
        <v>1035</v>
      </c>
      <c r="C278" s="5" t="s">
        <v>1816</v>
      </c>
      <c r="D278" s="4">
        <v>0.23</v>
      </c>
      <c r="E278" s="4" t="s">
        <v>1036</v>
      </c>
      <c r="F278" s="4" t="s">
        <v>37</v>
      </c>
      <c r="G278" s="4" t="s">
        <v>1037</v>
      </c>
      <c r="H278" s="1" t="s">
        <v>1823</v>
      </c>
      <c r="I278" s="1" t="s">
        <v>27</v>
      </c>
      <c r="J278" s="4" t="s">
        <v>2970</v>
      </c>
      <c r="K278" s="4">
        <v>10</v>
      </c>
      <c r="L278" s="4">
        <v>90</v>
      </c>
      <c r="M278" s="4" t="s">
        <v>1038</v>
      </c>
      <c r="N278" s="4" t="s">
        <v>898</v>
      </c>
      <c r="O278" s="3" t="s">
        <v>33</v>
      </c>
      <c r="P278" s="4" t="s">
        <v>38</v>
      </c>
      <c r="Q278" s="75" t="s">
        <v>42</v>
      </c>
      <c r="R278" s="5"/>
      <c r="S278" s="5"/>
      <c r="T278" s="5"/>
      <c r="U278" s="5"/>
      <c r="V278" s="5"/>
      <c r="W278" s="5"/>
      <c r="X278" s="5" t="s">
        <v>36</v>
      </c>
      <c r="Y278" s="24">
        <v>43077</v>
      </c>
      <c r="Z278" s="4" t="s">
        <v>32</v>
      </c>
      <c r="AA278" s="41">
        <v>44287</v>
      </c>
      <c r="AB278" s="41" t="s">
        <v>38</v>
      </c>
      <c r="AC278" s="2" t="str">
        <f t="shared" si="88"/>
        <v>100</v>
      </c>
      <c r="AD278" s="2">
        <f t="shared" si="81"/>
        <v>0.23</v>
      </c>
      <c r="AE278" s="2">
        <f t="shared" si="89"/>
        <v>0.23</v>
      </c>
      <c r="AF278" s="1" t="str">
        <f t="shared" si="78"/>
        <v>5</v>
      </c>
      <c r="AG278" s="1">
        <v>12</v>
      </c>
      <c r="AH278" s="1" t="s">
        <v>27</v>
      </c>
      <c r="AI278" s="1">
        <f t="shared" si="90"/>
        <v>0.2</v>
      </c>
      <c r="AJ278" s="1">
        <f t="shared" si="91"/>
        <v>1.8</v>
      </c>
      <c r="AK278" s="25">
        <v>2</v>
      </c>
      <c r="AL278" s="1">
        <v>0</v>
      </c>
      <c r="AM278" s="1">
        <f t="shared" si="87"/>
        <v>2</v>
      </c>
      <c r="AN278" s="1"/>
      <c r="AO278" s="42">
        <v>2</v>
      </c>
      <c r="AP278" s="9"/>
      <c r="AQ278" s="28">
        <v>2</v>
      </c>
      <c r="AR278" s="25"/>
      <c r="AT278" s="20"/>
      <c r="AU278" s="12">
        <f t="shared" si="92"/>
        <v>2</v>
      </c>
      <c r="AV278" s="30"/>
      <c r="AW278" s="28"/>
      <c r="AX278" s="1"/>
      <c r="AY278" s="1"/>
      <c r="AZ278" s="15"/>
      <c r="BA278" s="14">
        <f t="shared" si="82"/>
        <v>0</v>
      </c>
      <c r="BB278" s="9"/>
      <c r="BC278" s="1"/>
      <c r="BD278" s="1"/>
      <c r="BE278" s="1"/>
      <c r="BF278" s="15"/>
      <c r="BG278" s="16">
        <f t="shared" si="83"/>
        <v>0</v>
      </c>
      <c r="BH278" s="16">
        <f t="shared" si="84"/>
        <v>2</v>
      </c>
    </row>
    <row r="279" spans="1:119" ht="25.5" customHeight="1" x14ac:dyDescent="0.25">
      <c r="A279" s="1" t="s">
        <v>612</v>
      </c>
      <c r="B279" s="1" t="s">
        <v>613</v>
      </c>
      <c r="C279" s="1" t="s">
        <v>1806</v>
      </c>
      <c r="D279" s="2">
        <v>3.4</v>
      </c>
      <c r="E279" s="1" t="s">
        <v>614</v>
      </c>
      <c r="F279" s="1" t="s">
        <v>29</v>
      </c>
      <c r="G279" s="1" t="s">
        <v>27</v>
      </c>
      <c r="H279" s="1" t="s">
        <v>27</v>
      </c>
      <c r="I279" s="1" t="s">
        <v>27</v>
      </c>
      <c r="J279" s="4" t="s">
        <v>804</v>
      </c>
      <c r="K279" s="4">
        <v>100</v>
      </c>
      <c r="L279" s="4">
        <v>0</v>
      </c>
      <c r="M279" s="4" t="s">
        <v>30</v>
      </c>
      <c r="N279" s="4" t="s">
        <v>615</v>
      </c>
      <c r="O279" s="3" t="s">
        <v>33</v>
      </c>
      <c r="P279" s="3" t="s">
        <v>38</v>
      </c>
      <c r="Q279" s="74" t="s">
        <v>42</v>
      </c>
      <c r="R279" s="4" t="s">
        <v>2576</v>
      </c>
      <c r="S279" s="4" t="s">
        <v>2265</v>
      </c>
      <c r="T279" s="6" t="s">
        <v>2163</v>
      </c>
      <c r="U279" s="4" t="s">
        <v>151</v>
      </c>
      <c r="V279" s="4" t="s">
        <v>1820</v>
      </c>
      <c r="W279" s="4" t="s">
        <v>1939</v>
      </c>
      <c r="X279" s="4" t="s">
        <v>36</v>
      </c>
      <c r="Y279" s="1" t="s">
        <v>27</v>
      </c>
      <c r="Z279" s="1" t="s">
        <v>27</v>
      </c>
      <c r="AA279" s="1" t="s">
        <v>27</v>
      </c>
      <c r="AB279" s="1"/>
      <c r="AC279" s="2" t="str">
        <f t="shared" si="88"/>
        <v>85</v>
      </c>
      <c r="AD279" s="2">
        <f t="shared" si="81"/>
        <v>3.4</v>
      </c>
      <c r="AE279" s="2">
        <f t="shared" si="89"/>
        <v>2.89</v>
      </c>
      <c r="AF279" s="2" t="str">
        <f t="shared" si="78"/>
        <v>30</v>
      </c>
      <c r="AG279" s="1" t="str">
        <f t="shared" ref="AG279:AG285" si="93">IF(AK279&lt;=10,"24",IF(AK279&gt;10,"30"))</f>
        <v>30</v>
      </c>
      <c r="AH279" s="1">
        <v>30</v>
      </c>
      <c r="AI279" s="1">
        <f t="shared" si="90"/>
        <v>86.7</v>
      </c>
      <c r="AJ279" s="1">
        <f t="shared" si="91"/>
        <v>0</v>
      </c>
      <c r="AK279" s="7">
        <f t="shared" ref="AK279:AK285" si="94">AE279*AH279</f>
        <v>86.7</v>
      </c>
      <c r="AL279" s="7">
        <v>0</v>
      </c>
      <c r="AM279" s="7">
        <f t="shared" si="87"/>
        <v>86.7</v>
      </c>
      <c r="AN279" s="7"/>
      <c r="AO279" s="8">
        <v>87</v>
      </c>
      <c r="AP279" s="9"/>
      <c r="AQ279" s="18"/>
      <c r="AR279" s="4">
        <v>15</v>
      </c>
      <c r="AS279" s="4">
        <v>30</v>
      </c>
      <c r="AT279" s="11">
        <v>30</v>
      </c>
      <c r="AU279" s="12">
        <f t="shared" si="92"/>
        <v>75</v>
      </c>
      <c r="AV279" s="9">
        <v>12</v>
      </c>
      <c r="AW279" s="10"/>
      <c r="AX279" s="1"/>
      <c r="AY279" s="10"/>
      <c r="AZ279" s="11"/>
      <c r="BA279" s="14">
        <f t="shared" si="82"/>
        <v>12</v>
      </c>
      <c r="BB279" s="9"/>
      <c r="BC279" s="1"/>
      <c r="BD279" s="1"/>
      <c r="BE279" s="1"/>
      <c r="BF279" s="15"/>
      <c r="BG279" s="16">
        <f t="shared" si="83"/>
        <v>0</v>
      </c>
      <c r="BH279" s="16">
        <f t="shared" si="84"/>
        <v>87</v>
      </c>
    </row>
    <row r="280" spans="1:119" ht="25.5" customHeight="1" x14ac:dyDescent="0.25">
      <c r="A280" s="4" t="s">
        <v>2468</v>
      </c>
      <c r="B280" s="1" t="s">
        <v>2119</v>
      </c>
      <c r="C280" s="1" t="s">
        <v>1806</v>
      </c>
      <c r="D280" s="2">
        <v>0.86</v>
      </c>
      <c r="E280" s="4" t="s">
        <v>614</v>
      </c>
      <c r="F280" s="1" t="s">
        <v>29</v>
      </c>
      <c r="G280" s="1" t="s">
        <v>27</v>
      </c>
      <c r="H280" s="1" t="s">
        <v>27</v>
      </c>
      <c r="I280" s="1" t="s">
        <v>27</v>
      </c>
      <c r="J280" s="4" t="s">
        <v>804</v>
      </c>
      <c r="K280" s="46" t="s">
        <v>2169</v>
      </c>
      <c r="L280" s="46" t="s">
        <v>2170</v>
      </c>
      <c r="M280" s="46" t="s">
        <v>2184</v>
      </c>
      <c r="N280" s="4" t="s">
        <v>2384</v>
      </c>
      <c r="O280" s="4" t="s">
        <v>33</v>
      </c>
      <c r="P280" s="4" t="s">
        <v>38</v>
      </c>
      <c r="Q280" s="76" t="s">
        <v>2385</v>
      </c>
      <c r="R280" s="4" t="s">
        <v>1836</v>
      </c>
      <c r="S280" s="4" t="s">
        <v>1835</v>
      </c>
      <c r="T280" s="6" t="s">
        <v>2163</v>
      </c>
      <c r="U280" s="4" t="s">
        <v>151</v>
      </c>
      <c r="V280" s="19" t="s">
        <v>1820</v>
      </c>
      <c r="W280" s="4" t="s">
        <v>1966</v>
      </c>
      <c r="X280" s="4" t="s">
        <v>36</v>
      </c>
      <c r="Y280" s="1" t="s">
        <v>27</v>
      </c>
      <c r="Z280" s="1" t="s">
        <v>27</v>
      </c>
      <c r="AA280" s="1" t="s">
        <v>27</v>
      </c>
      <c r="AC280" s="2" t="str">
        <f t="shared" si="88"/>
        <v>100</v>
      </c>
      <c r="AD280" s="2">
        <f t="shared" si="81"/>
        <v>0.86</v>
      </c>
      <c r="AE280" s="2">
        <f t="shared" si="89"/>
        <v>0.86</v>
      </c>
      <c r="AF280" s="2" t="str">
        <f t="shared" si="78"/>
        <v>20</v>
      </c>
      <c r="AG280" s="1" t="str">
        <f t="shared" si="93"/>
        <v>30</v>
      </c>
      <c r="AH280" s="4">
        <v>30</v>
      </c>
      <c r="AI280" s="1">
        <f t="shared" si="90"/>
        <v>25.8</v>
      </c>
      <c r="AJ280" s="1">
        <f t="shared" si="91"/>
        <v>0</v>
      </c>
      <c r="AK280" s="7">
        <f t="shared" si="94"/>
        <v>25.8</v>
      </c>
      <c r="AL280" s="7">
        <v>0</v>
      </c>
      <c r="AM280" s="7">
        <f t="shared" si="87"/>
        <v>25.8</v>
      </c>
      <c r="AO280" s="8">
        <v>26</v>
      </c>
      <c r="AP280" s="17"/>
      <c r="AR280" s="4">
        <v>10</v>
      </c>
      <c r="AS280" s="4">
        <v>16</v>
      </c>
      <c r="AT280" s="20"/>
      <c r="AU280" s="12">
        <f t="shared" si="92"/>
        <v>26</v>
      </c>
      <c r="AV280" s="17"/>
      <c r="AZ280" s="20"/>
      <c r="BA280" s="14">
        <f t="shared" si="82"/>
        <v>0</v>
      </c>
      <c r="BB280" s="17"/>
      <c r="BF280" s="20"/>
      <c r="BG280" s="16">
        <f t="shared" si="83"/>
        <v>0</v>
      </c>
      <c r="BH280" s="16">
        <f t="shared" si="84"/>
        <v>26</v>
      </c>
    </row>
    <row r="281" spans="1:119" ht="25.5" customHeight="1" x14ac:dyDescent="0.25">
      <c r="A281" s="1" t="s">
        <v>624</v>
      </c>
      <c r="B281" s="1" t="s">
        <v>625</v>
      </c>
      <c r="C281" s="1" t="s">
        <v>1806</v>
      </c>
      <c r="D281" s="2">
        <v>1.59</v>
      </c>
      <c r="E281" s="1" t="s">
        <v>614</v>
      </c>
      <c r="F281" s="1" t="s">
        <v>29</v>
      </c>
      <c r="G281" s="1" t="s">
        <v>27</v>
      </c>
      <c r="H281" s="1" t="s">
        <v>27</v>
      </c>
      <c r="I281" s="1" t="s">
        <v>27</v>
      </c>
      <c r="J281" s="4" t="s">
        <v>804</v>
      </c>
      <c r="K281" s="4">
        <v>100</v>
      </c>
      <c r="L281" s="4">
        <v>0</v>
      </c>
      <c r="M281" s="4" t="s">
        <v>30</v>
      </c>
      <c r="N281" s="4" t="s">
        <v>626</v>
      </c>
      <c r="O281" s="3" t="s">
        <v>33</v>
      </c>
      <c r="P281" s="3" t="s">
        <v>38</v>
      </c>
      <c r="Q281" s="74" t="s">
        <v>42</v>
      </c>
      <c r="R281" s="4" t="s">
        <v>2274</v>
      </c>
      <c r="S281" s="4" t="s">
        <v>2268</v>
      </c>
      <c r="T281" s="6" t="s">
        <v>2163</v>
      </c>
      <c r="U281" s="4" t="s">
        <v>151</v>
      </c>
      <c r="V281" s="4" t="s">
        <v>1859</v>
      </c>
      <c r="W281" s="4" t="s">
        <v>44</v>
      </c>
      <c r="X281" s="4" t="s">
        <v>36</v>
      </c>
      <c r="Y281" s="1" t="s">
        <v>27</v>
      </c>
      <c r="Z281" s="1" t="s">
        <v>27</v>
      </c>
      <c r="AA281" s="1" t="s">
        <v>27</v>
      </c>
      <c r="AB281" s="1"/>
      <c r="AC281" s="2" t="str">
        <f t="shared" si="88"/>
        <v>85</v>
      </c>
      <c r="AD281" s="2">
        <f t="shared" si="81"/>
        <v>1.59</v>
      </c>
      <c r="AE281" s="2">
        <f t="shared" si="89"/>
        <v>1.3515000000000001</v>
      </c>
      <c r="AF281" s="2" t="str">
        <f t="shared" si="78"/>
        <v>20</v>
      </c>
      <c r="AG281" s="1" t="str">
        <f t="shared" si="93"/>
        <v>30</v>
      </c>
      <c r="AH281" s="1">
        <v>30</v>
      </c>
      <c r="AI281" s="1">
        <f t="shared" si="90"/>
        <v>40.545000000000002</v>
      </c>
      <c r="AJ281" s="1">
        <f t="shared" si="91"/>
        <v>0</v>
      </c>
      <c r="AK281" s="7">
        <f t="shared" si="94"/>
        <v>40.545000000000002</v>
      </c>
      <c r="AL281" s="7">
        <v>0</v>
      </c>
      <c r="AM281" s="7">
        <f t="shared" si="87"/>
        <v>40.545000000000002</v>
      </c>
      <c r="AN281" s="7"/>
      <c r="AO281" s="8">
        <v>41</v>
      </c>
      <c r="AP281" s="9"/>
      <c r="AQ281" s="1"/>
      <c r="AR281" s="1">
        <v>10</v>
      </c>
      <c r="AS281" s="10">
        <v>20</v>
      </c>
      <c r="AT281" s="15">
        <v>11</v>
      </c>
      <c r="AU281" s="12">
        <f t="shared" si="92"/>
        <v>41</v>
      </c>
      <c r="AV281" s="9"/>
      <c r="AW281" s="1"/>
      <c r="AX281" s="1"/>
      <c r="AY281" s="1"/>
      <c r="AZ281" s="11"/>
      <c r="BA281" s="14">
        <f t="shared" si="82"/>
        <v>0</v>
      </c>
      <c r="BB281" s="9"/>
      <c r="BC281" s="1"/>
      <c r="BD281" s="1"/>
      <c r="BE281" s="1"/>
      <c r="BF281" s="15"/>
      <c r="BG281" s="16">
        <f t="shared" si="83"/>
        <v>0</v>
      </c>
      <c r="BH281" s="16">
        <f t="shared" si="84"/>
        <v>41</v>
      </c>
    </row>
    <row r="282" spans="1:119" ht="25.5" customHeight="1" x14ac:dyDescent="0.25">
      <c r="A282" s="1" t="s">
        <v>627</v>
      </c>
      <c r="B282" s="1" t="s">
        <v>628</v>
      </c>
      <c r="C282" s="1" t="s">
        <v>1806</v>
      </c>
      <c r="D282" s="2">
        <v>1.91</v>
      </c>
      <c r="E282" s="1" t="s">
        <v>614</v>
      </c>
      <c r="F282" s="1" t="s">
        <v>29</v>
      </c>
      <c r="G282" s="1" t="s">
        <v>27</v>
      </c>
      <c r="H282" s="1" t="s">
        <v>27</v>
      </c>
      <c r="I282" s="1" t="s">
        <v>27</v>
      </c>
      <c r="J282" s="4" t="s">
        <v>804</v>
      </c>
      <c r="K282" s="4">
        <v>100</v>
      </c>
      <c r="L282" s="4">
        <v>0</v>
      </c>
      <c r="M282" s="4" t="s">
        <v>30</v>
      </c>
      <c r="N282" s="4" t="s">
        <v>629</v>
      </c>
      <c r="O282" s="3" t="s">
        <v>33</v>
      </c>
      <c r="P282" s="3" t="s">
        <v>38</v>
      </c>
      <c r="Q282" s="74" t="s">
        <v>42</v>
      </c>
      <c r="R282" s="4" t="s">
        <v>117</v>
      </c>
      <c r="S282" s="4" t="s">
        <v>1833</v>
      </c>
      <c r="T282" s="6" t="s">
        <v>2163</v>
      </c>
      <c r="U282" s="4" t="s">
        <v>151</v>
      </c>
      <c r="V282" s="4" t="s">
        <v>1860</v>
      </c>
      <c r="W282" s="4" t="s">
        <v>44</v>
      </c>
      <c r="X282" s="4" t="s">
        <v>36</v>
      </c>
      <c r="Y282" s="1" t="s">
        <v>27</v>
      </c>
      <c r="Z282" s="1" t="s">
        <v>27</v>
      </c>
      <c r="AA282" s="1" t="s">
        <v>27</v>
      </c>
      <c r="AB282" s="1"/>
      <c r="AC282" s="2" t="str">
        <f t="shared" si="88"/>
        <v>85</v>
      </c>
      <c r="AD282" s="2">
        <f t="shared" si="81"/>
        <v>1.91</v>
      </c>
      <c r="AE282" s="2">
        <f t="shared" si="89"/>
        <v>1.6234999999999999</v>
      </c>
      <c r="AF282" s="2" t="str">
        <f t="shared" si="78"/>
        <v>20</v>
      </c>
      <c r="AG282" s="1" t="str">
        <f t="shared" si="93"/>
        <v>30</v>
      </c>
      <c r="AH282" s="1">
        <v>30</v>
      </c>
      <c r="AI282" s="1">
        <f t="shared" si="90"/>
        <v>48.704999999999998</v>
      </c>
      <c r="AJ282" s="1">
        <f t="shared" si="91"/>
        <v>0</v>
      </c>
      <c r="AK282" s="7">
        <f t="shared" si="94"/>
        <v>48.704999999999998</v>
      </c>
      <c r="AL282" s="7">
        <v>0</v>
      </c>
      <c r="AM282" s="7">
        <f t="shared" si="87"/>
        <v>48.704999999999998</v>
      </c>
      <c r="AN282" s="7"/>
      <c r="AO282" s="8">
        <v>49</v>
      </c>
      <c r="AP282" s="9"/>
      <c r="AQ282" s="1"/>
      <c r="AR282" s="1">
        <v>10</v>
      </c>
      <c r="AS282" s="10">
        <v>20</v>
      </c>
      <c r="AT282" s="15">
        <v>19</v>
      </c>
      <c r="AU282" s="12">
        <f t="shared" si="92"/>
        <v>49</v>
      </c>
      <c r="AV282" s="9"/>
      <c r="AW282" s="1"/>
      <c r="AX282" s="1"/>
      <c r="AY282" s="1"/>
      <c r="AZ282" s="15"/>
      <c r="BA282" s="14">
        <f t="shared" si="82"/>
        <v>0</v>
      </c>
      <c r="BB282" s="9"/>
      <c r="BC282" s="1"/>
      <c r="BD282" s="1"/>
      <c r="BE282" s="1"/>
      <c r="BF282" s="15"/>
      <c r="BG282" s="16">
        <f t="shared" si="83"/>
        <v>0</v>
      </c>
      <c r="BH282" s="16">
        <f t="shared" si="84"/>
        <v>49</v>
      </c>
    </row>
    <row r="283" spans="1:119" ht="25.5" customHeight="1" x14ac:dyDescent="0.25">
      <c r="A283" s="1" t="s">
        <v>630</v>
      </c>
      <c r="B283" s="1" t="s">
        <v>631</v>
      </c>
      <c r="C283" s="1" t="s">
        <v>1806</v>
      </c>
      <c r="D283" s="2">
        <v>1.9</v>
      </c>
      <c r="E283" s="1" t="s">
        <v>614</v>
      </c>
      <c r="F283" s="1" t="s">
        <v>29</v>
      </c>
      <c r="G283" s="1" t="s">
        <v>27</v>
      </c>
      <c r="H283" s="1" t="s">
        <v>27</v>
      </c>
      <c r="I283" s="1" t="s">
        <v>27</v>
      </c>
      <c r="J283" s="4" t="s">
        <v>804</v>
      </c>
      <c r="K283" s="4">
        <v>100</v>
      </c>
      <c r="L283" s="4">
        <v>0</v>
      </c>
      <c r="M283" s="4" t="s">
        <v>30</v>
      </c>
      <c r="N283" s="4" t="s">
        <v>632</v>
      </c>
      <c r="O283" s="3" t="s">
        <v>33</v>
      </c>
      <c r="P283" s="3" t="s">
        <v>38</v>
      </c>
      <c r="Q283" s="76" t="s">
        <v>633</v>
      </c>
      <c r="R283" s="4" t="s">
        <v>1836</v>
      </c>
      <c r="S283" s="19" t="s">
        <v>1835</v>
      </c>
      <c r="T283" s="6" t="s">
        <v>2163</v>
      </c>
      <c r="U283" s="4" t="s">
        <v>151</v>
      </c>
      <c r="V283" s="4" t="s">
        <v>1860</v>
      </c>
      <c r="W283" s="4" t="s">
        <v>1889</v>
      </c>
      <c r="X283" s="4" t="s">
        <v>36</v>
      </c>
      <c r="Y283" s="1" t="s">
        <v>27</v>
      </c>
      <c r="Z283" s="1" t="s">
        <v>27</v>
      </c>
      <c r="AA283" s="1" t="s">
        <v>27</v>
      </c>
      <c r="AB283" s="1"/>
      <c r="AC283" s="2" t="str">
        <f t="shared" si="88"/>
        <v>85</v>
      </c>
      <c r="AD283" s="2">
        <f t="shared" si="81"/>
        <v>1.9</v>
      </c>
      <c r="AE283" s="2">
        <f t="shared" si="89"/>
        <v>1.615</v>
      </c>
      <c r="AF283" s="2" t="str">
        <f t="shared" si="78"/>
        <v>20</v>
      </c>
      <c r="AG283" s="1" t="str">
        <f t="shared" si="93"/>
        <v>30</v>
      </c>
      <c r="AH283" s="1">
        <v>30</v>
      </c>
      <c r="AI283" s="1">
        <f t="shared" si="90"/>
        <v>48.45</v>
      </c>
      <c r="AJ283" s="1">
        <f t="shared" si="91"/>
        <v>0</v>
      </c>
      <c r="AK283" s="7">
        <f t="shared" si="94"/>
        <v>48.45</v>
      </c>
      <c r="AL283" s="7">
        <v>0</v>
      </c>
      <c r="AM283" s="7">
        <f t="shared" ref="AM283:AM305" si="95">AK283-AL283</f>
        <v>48.45</v>
      </c>
      <c r="AN283" s="7"/>
      <c r="AO283" s="8">
        <v>48</v>
      </c>
      <c r="AP283" s="9"/>
      <c r="AQ283" s="1"/>
      <c r="AR283" s="1">
        <v>10</v>
      </c>
      <c r="AS283" s="10">
        <v>20</v>
      </c>
      <c r="AT283" s="15">
        <v>18</v>
      </c>
      <c r="AU283" s="12">
        <f t="shared" si="92"/>
        <v>48</v>
      </c>
      <c r="AV283" s="9"/>
      <c r="AW283" s="1"/>
      <c r="AX283" s="1"/>
      <c r="AY283" s="1"/>
      <c r="AZ283" s="15"/>
      <c r="BA283" s="14">
        <f t="shared" si="82"/>
        <v>0</v>
      </c>
      <c r="BB283" s="9"/>
      <c r="BC283" s="1"/>
      <c r="BD283" s="1"/>
      <c r="BE283" s="1"/>
      <c r="BF283" s="15"/>
      <c r="BG283" s="16">
        <f t="shared" si="83"/>
        <v>0</v>
      </c>
      <c r="BH283" s="16">
        <f t="shared" si="84"/>
        <v>48</v>
      </c>
    </row>
    <row r="284" spans="1:119" ht="25.5" customHeight="1" x14ac:dyDescent="0.25">
      <c r="A284" s="1" t="s">
        <v>634</v>
      </c>
      <c r="B284" s="1" t="s">
        <v>635</v>
      </c>
      <c r="C284" s="1" t="s">
        <v>1806</v>
      </c>
      <c r="D284" s="2">
        <v>0.64</v>
      </c>
      <c r="E284" s="1" t="s">
        <v>614</v>
      </c>
      <c r="F284" s="1" t="s">
        <v>29</v>
      </c>
      <c r="G284" s="1" t="s">
        <v>27</v>
      </c>
      <c r="H284" s="1" t="s">
        <v>27</v>
      </c>
      <c r="I284" s="1" t="s">
        <v>27</v>
      </c>
      <c r="J284" s="4" t="s">
        <v>804</v>
      </c>
      <c r="K284" s="4">
        <v>100</v>
      </c>
      <c r="L284" s="4">
        <v>0</v>
      </c>
      <c r="M284" s="4" t="s">
        <v>30</v>
      </c>
      <c r="N284" s="4" t="s">
        <v>636</v>
      </c>
      <c r="O284" s="3" t="s">
        <v>33</v>
      </c>
      <c r="P284" s="3" t="s">
        <v>38</v>
      </c>
      <c r="Q284" s="76" t="s">
        <v>637</v>
      </c>
      <c r="R284" s="4" t="s">
        <v>1836</v>
      </c>
      <c r="S284" s="19" t="s">
        <v>1835</v>
      </c>
      <c r="T284" s="6" t="s">
        <v>2163</v>
      </c>
      <c r="U284" s="4" t="s">
        <v>1503</v>
      </c>
      <c r="V284" s="4" t="s">
        <v>1820</v>
      </c>
      <c r="W284" s="4" t="s">
        <v>1889</v>
      </c>
      <c r="X284" s="4" t="s">
        <v>36</v>
      </c>
      <c r="Y284" s="1" t="s">
        <v>27</v>
      </c>
      <c r="Z284" s="1" t="s">
        <v>27</v>
      </c>
      <c r="AA284" s="1" t="s">
        <v>27</v>
      </c>
      <c r="AB284" s="1"/>
      <c r="AC284" s="2" t="str">
        <f t="shared" si="88"/>
        <v>100</v>
      </c>
      <c r="AD284" s="2">
        <f t="shared" si="81"/>
        <v>0.64</v>
      </c>
      <c r="AE284" s="2">
        <f t="shared" si="89"/>
        <v>0.64</v>
      </c>
      <c r="AF284" s="2" t="str">
        <f t="shared" si="78"/>
        <v>10</v>
      </c>
      <c r="AG284" s="1" t="str">
        <f t="shared" si="93"/>
        <v>30</v>
      </c>
      <c r="AH284" s="1">
        <v>30</v>
      </c>
      <c r="AI284" s="1">
        <f t="shared" si="90"/>
        <v>19.2</v>
      </c>
      <c r="AJ284" s="1">
        <f t="shared" si="91"/>
        <v>0</v>
      </c>
      <c r="AK284" s="7">
        <f t="shared" si="94"/>
        <v>19.2</v>
      </c>
      <c r="AL284" s="7">
        <v>0</v>
      </c>
      <c r="AM284" s="7">
        <f t="shared" si="95"/>
        <v>19.2</v>
      </c>
      <c r="AN284" s="7"/>
      <c r="AO284" s="8">
        <v>19</v>
      </c>
      <c r="AP284" s="9"/>
      <c r="AQ284" s="1"/>
      <c r="AR284" s="10">
        <v>5</v>
      </c>
      <c r="AS284" s="1">
        <v>10</v>
      </c>
      <c r="AT284" s="15">
        <v>4</v>
      </c>
      <c r="AU284" s="12">
        <f t="shared" si="92"/>
        <v>19</v>
      </c>
      <c r="AV284" s="9"/>
      <c r="AW284" s="1"/>
      <c r="AX284" s="1"/>
      <c r="AY284" s="1"/>
      <c r="AZ284" s="15"/>
      <c r="BA284" s="14">
        <f t="shared" si="82"/>
        <v>0</v>
      </c>
      <c r="BB284" s="9"/>
      <c r="BC284" s="1"/>
      <c r="BD284" s="1"/>
      <c r="BE284" s="1"/>
      <c r="BF284" s="15"/>
      <c r="BG284" s="16">
        <f t="shared" si="83"/>
        <v>0</v>
      </c>
      <c r="BH284" s="16">
        <f t="shared" si="84"/>
        <v>19</v>
      </c>
    </row>
    <row r="285" spans="1:119" ht="25.5" customHeight="1" x14ac:dyDescent="0.25">
      <c r="A285" s="1" t="s">
        <v>2469</v>
      </c>
      <c r="B285" s="1" t="s">
        <v>649</v>
      </c>
      <c r="C285" s="1" t="s">
        <v>1806</v>
      </c>
      <c r="D285" s="2">
        <v>1.62</v>
      </c>
      <c r="E285" s="1" t="s">
        <v>614</v>
      </c>
      <c r="F285" s="1" t="s">
        <v>29</v>
      </c>
      <c r="G285" s="1" t="s">
        <v>27</v>
      </c>
      <c r="H285" s="1" t="s">
        <v>27</v>
      </c>
      <c r="I285" s="1" t="s">
        <v>27</v>
      </c>
      <c r="J285" s="4" t="s">
        <v>2970</v>
      </c>
      <c r="K285" s="4">
        <v>25</v>
      </c>
      <c r="L285" s="4">
        <v>75</v>
      </c>
      <c r="M285" s="4" t="s">
        <v>650</v>
      </c>
      <c r="N285" s="4" t="s">
        <v>651</v>
      </c>
      <c r="O285" s="3" t="s">
        <v>33</v>
      </c>
      <c r="P285" s="3" t="s">
        <v>38</v>
      </c>
      <c r="Q285" s="76" t="s">
        <v>652</v>
      </c>
      <c r="R285" s="4" t="s">
        <v>2554</v>
      </c>
      <c r="S285" s="4" t="s">
        <v>2157</v>
      </c>
      <c r="T285" s="6" t="s">
        <v>2163</v>
      </c>
      <c r="U285" s="4" t="s">
        <v>151</v>
      </c>
      <c r="V285" s="4" t="s">
        <v>1820</v>
      </c>
      <c r="W285" s="4" t="s">
        <v>1916</v>
      </c>
      <c r="X285" s="4" t="s">
        <v>36</v>
      </c>
      <c r="Y285" s="1" t="s">
        <v>27</v>
      </c>
      <c r="Z285" s="1" t="s">
        <v>27</v>
      </c>
      <c r="AA285" s="1" t="s">
        <v>27</v>
      </c>
      <c r="AB285" s="1"/>
      <c r="AC285" s="2" t="str">
        <f t="shared" si="88"/>
        <v>85</v>
      </c>
      <c r="AD285" s="2">
        <f t="shared" si="81"/>
        <v>1.62</v>
      </c>
      <c r="AE285" s="2">
        <f t="shared" si="89"/>
        <v>1.3770000000000002</v>
      </c>
      <c r="AF285" s="2" t="str">
        <f t="shared" si="78"/>
        <v>20</v>
      </c>
      <c r="AG285" s="1" t="str">
        <f t="shared" si="93"/>
        <v>30</v>
      </c>
      <c r="AH285" s="1">
        <v>30</v>
      </c>
      <c r="AI285" s="1">
        <f t="shared" si="90"/>
        <v>10.327500000000002</v>
      </c>
      <c r="AJ285" s="1">
        <f t="shared" si="91"/>
        <v>30.982500000000009</v>
      </c>
      <c r="AK285" s="7">
        <f t="shared" si="94"/>
        <v>41.310000000000009</v>
      </c>
      <c r="AL285" s="7">
        <v>0</v>
      </c>
      <c r="AM285" s="7">
        <f t="shared" si="95"/>
        <v>41.310000000000009</v>
      </c>
      <c r="AN285" s="7"/>
      <c r="AO285" s="8">
        <v>41</v>
      </c>
      <c r="AP285" s="9"/>
      <c r="AQ285" s="1"/>
      <c r="AR285" s="1">
        <v>10</v>
      </c>
      <c r="AS285" s="10">
        <v>20</v>
      </c>
      <c r="AT285" s="15">
        <v>11</v>
      </c>
      <c r="AU285" s="12">
        <f t="shared" si="92"/>
        <v>41</v>
      </c>
      <c r="AV285" s="9"/>
      <c r="AW285" s="1"/>
      <c r="AX285" s="1"/>
      <c r="AY285" s="1"/>
      <c r="AZ285" s="15"/>
      <c r="BA285" s="14">
        <f t="shared" si="82"/>
        <v>0</v>
      </c>
      <c r="BB285" s="9"/>
      <c r="BC285" s="1"/>
      <c r="BD285" s="1"/>
      <c r="BE285" s="1"/>
      <c r="BF285" s="15"/>
      <c r="BG285" s="16">
        <f t="shared" si="83"/>
        <v>0</v>
      </c>
      <c r="BH285" s="16">
        <f t="shared" si="84"/>
        <v>41</v>
      </c>
    </row>
    <row r="286" spans="1:119" ht="25.5" customHeight="1" x14ac:dyDescent="0.25">
      <c r="A286" s="1" t="s">
        <v>645</v>
      </c>
      <c r="B286" s="1" t="s">
        <v>646</v>
      </c>
      <c r="C286" s="5" t="s">
        <v>1816</v>
      </c>
      <c r="D286" s="2">
        <v>0.68</v>
      </c>
      <c r="E286" s="1" t="s">
        <v>614</v>
      </c>
      <c r="F286" s="1" t="s">
        <v>29</v>
      </c>
      <c r="G286" s="1" t="s">
        <v>647</v>
      </c>
      <c r="H286" s="1" t="s">
        <v>1822</v>
      </c>
      <c r="I286" s="1" t="s">
        <v>27</v>
      </c>
      <c r="J286" s="18" t="s">
        <v>804</v>
      </c>
      <c r="K286" s="4">
        <v>100</v>
      </c>
      <c r="L286" s="4">
        <v>0</v>
      </c>
      <c r="M286" s="4" t="s">
        <v>30</v>
      </c>
      <c r="N286" s="4" t="s">
        <v>648</v>
      </c>
      <c r="O286" s="3" t="s">
        <v>33</v>
      </c>
      <c r="P286" s="4" t="s">
        <v>38</v>
      </c>
      <c r="Q286" s="75" t="s">
        <v>42</v>
      </c>
      <c r="R286" s="5"/>
      <c r="S286" s="5"/>
      <c r="T286" s="5"/>
      <c r="U286" s="5"/>
      <c r="V286" s="5"/>
      <c r="W286" s="5"/>
      <c r="X286" s="5" t="s">
        <v>36</v>
      </c>
      <c r="Y286" s="24">
        <v>43651</v>
      </c>
      <c r="Z286" s="21" t="s">
        <v>32</v>
      </c>
      <c r="AA286" s="24">
        <v>44382</v>
      </c>
      <c r="AB286" s="24"/>
      <c r="AC286" s="2" t="str">
        <f t="shared" si="88"/>
        <v>100</v>
      </c>
      <c r="AD286" s="2">
        <f t="shared" si="81"/>
        <v>0.68</v>
      </c>
      <c r="AE286" s="2">
        <f t="shared" si="89"/>
        <v>0.68</v>
      </c>
      <c r="AF286" s="1" t="str">
        <f t="shared" si="78"/>
        <v>5</v>
      </c>
      <c r="AG286" s="1">
        <v>12</v>
      </c>
      <c r="AH286" s="36" t="s">
        <v>27</v>
      </c>
      <c r="AI286" s="1">
        <f t="shared" si="90"/>
        <v>5</v>
      </c>
      <c r="AJ286" s="1">
        <f t="shared" si="91"/>
        <v>0</v>
      </c>
      <c r="AK286" s="25">
        <v>5</v>
      </c>
      <c r="AL286" s="1">
        <v>0</v>
      </c>
      <c r="AM286" s="1">
        <f t="shared" si="95"/>
        <v>5</v>
      </c>
      <c r="AN286" s="1"/>
      <c r="AO286" s="47">
        <v>5</v>
      </c>
      <c r="AP286" s="17"/>
      <c r="AQ286" s="4">
        <v>5</v>
      </c>
      <c r="AT286" s="20"/>
      <c r="AU286" s="12">
        <f t="shared" si="92"/>
        <v>5</v>
      </c>
      <c r="AV286" s="17"/>
      <c r="AZ286" s="20"/>
      <c r="BA286" s="14">
        <f t="shared" si="82"/>
        <v>0</v>
      </c>
      <c r="BB286" s="17"/>
      <c r="BF286" s="20"/>
      <c r="BG286" s="16">
        <f t="shared" si="83"/>
        <v>0</v>
      </c>
      <c r="BH286" s="16">
        <f t="shared" si="84"/>
        <v>5</v>
      </c>
    </row>
    <row r="287" spans="1:119" ht="25.5" customHeight="1" x14ac:dyDescent="0.25">
      <c r="A287" s="1" t="s">
        <v>618</v>
      </c>
      <c r="B287" s="1" t="s">
        <v>619</v>
      </c>
      <c r="C287" s="1" t="s">
        <v>1806</v>
      </c>
      <c r="D287" s="44">
        <v>1.17</v>
      </c>
      <c r="E287" s="1" t="s">
        <v>614</v>
      </c>
      <c r="F287" s="1" t="s">
        <v>29</v>
      </c>
      <c r="G287" s="1" t="s">
        <v>27</v>
      </c>
      <c r="H287" s="1" t="s">
        <v>27</v>
      </c>
      <c r="I287" s="1" t="s">
        <v>27</v>
      </c>
      <c r="J287" s="4" t="s">
        <v>804</v>
      </c>
      <c r="K287" s="4">
        <v>100</v>
      </c>
      <c r="L287" s="4">
        <v>0</v>
      </c>
      <c r="M287" s="4" t="s">
        <v>30</v>
      </c>
      <c r="N287" s="4" t="s">
        <v>486</v>
      </c>
      <c r="O287" s="3" t="s">
        <v>33</v>
      </c>
      <c r="P287" s="3" t="s">
        <v>38</v>
      </c>
      <c r="Q287" s="74" t="s">
        <v>42</v>
      </c>
      <c r="R287" s="4" t="s">
        <v>117</v>
      </c>
      <c r="S287" s="4" t="s">
        <v>1833</v>
      </c>
      <c r="T287" s="6" t="s">
        <v>2163</v>
      </c>
      <c r="U287" s="4" t="s">
        <v>151</v>
      </c>
      <c r="V287" s="4" t="s">
        <v>1820</v>
      </c>
      <c r="W287" s="4" t="s">
        <v>44</v>
      </c>
      <c r="X287" s="4" t="s">
        <v>36</v>
      </c>
      <c r="Y287" s="1" t="s">
        <v>27</v>
      </c>
      <c r="Z287" s="1" t="s">
        <v>27</v>
      </c>
      <c r="AA287" s="1" t="s">
        <v>27</v>
      </c>
      <c r="AB287" s="1"/>
      <c r="AC287" s="2" t="str">
        <f t="shared" si="88"/>
        <v>85</v>
      </c>
      <c r="AD287" s="2">
        <f t="shared" si="81"/>
        <v>1.17</v>
      </c>
      <c r="AE287" s="2">
        <f t="shared" si="89"/>
        <v>0.99449999999999994</v>
      </c>
      <c r="AF287" s="2" t="str">
        <f t="shared" si="78"/>
        <v>20</v>
      </c>
      <c r="AG287" s="1" t="str">
        <f>IF(AK287&lt;=10,"24",IF(AK287&gt;10,"30"))</f>
        <v>30</v>
      </c>
      <c r="AH287" s="1">
        <v>30</v>
      </c>
      <c r="AI287" s="1">
        <f t="shared" si="90"/>
        <v>29.834999999999994</v>
      </c>
      <c r="AJ287" s="1">
        <f t="shared" si="91"/>
        <v>0</v>
      </c>
      <c r="AK287" s="7">
        <f>AE287*AH287</f>
        <v>29.834999999999997</v>
      </c>
      <c r="AL287" s="7">
        <v>0</v>
      </c>
      <c r="AM287" s="7">
        <f t="shared" si="95"/>
        <v>29.834999999999997</v>
      </c>
      <c r="AN287" s="7"/>
      <c r="AO287" s="8">
        <v>30</v>
      </c>
      <c r="AP287" s="9"/>
      <c r="AQ287" s="18"/>
      <c r="AR287" s="1">
        <v>10</v>
      </c>
      <c r="AS287" s="1">
        <v>20</v>
      </c>
      <c r="AT287" s="15"/>
      <c r="AU287" s="12">
        <f t="shared" si="92"/>
        <v>30</v>
      </c>
      <c r="AV287" s="9"/>
      <c r="AW287" s="1"/>
      <c r="AX287" s="1"/>
      <c r="AY287" s="1"/>
      <c r="AZ287" s="15"/>
      <c r="BA287" s="14">
        <f t="shared" si="82"/>
        <v>0</v>
      </c>
      <c r="BB287" s="9"/>
      <c r="BC287" s="1"/>
      <c r="BD287" s="1"/>
      <c r="BE287" s="1"/>
      <c r="BF287" s="15"/>
      <c r="BG287" s="16">
        <f t="shared" si="83"/>
        <v>0</v>
      </c>
      <c r="BH287" s="16">
        <f t="shared" si="84"/>
        <v>30</v>
      </c>
    </row>
    <row r="288" spans="1:119" ht="25.5" customHeight="1" x14ac:dyDescent="0.25">
      <c r="A288" s="1" t="s">
        <v>638</v>
      </c>
      <c r="B288" s="1" t="s">
        <v>639</v>
      </c>
      <c r="C288" s="1" t="s">
        <v>1806</v>
      </c>
      <c r="D288" s="2">
        <v>6.58</v>
      </c>
      <c r="E288" s="1" t="s">
        <v>614</v>
      </c>
      <c r="F288" s="1" t="s">
        <v>29</v>
      </c>
      <c r="G288" s="1" t="s">
        <v>27</v>
      </c>
      <c r="H288" s="1" t="s">
        <v>27</v>
      </c>
      <c r="I288" s="1" t="s">
        <v>27</v>
      </c>
      <c r="J288" s="4" t="s">
        <v>804</v>
      </c>
      <c r="K288" s="4">
        <v>100</v>
      </c>
      <c r="L288" s="4">
        <v>0</v>
      </c>
      <c r="M288" s="4" t="s">
        <v>30</v>
      </c>
      <c r="N288" s="4" t="s">
        <v>640</v>
      </c>
      <c r="O288" s="3" t="s">
        <v>33</v>
      </c>
      <c r="P288" s="3" t="s">
        <v>38</v>
      </c>
      <c r="Q288" s="76" t="s">
        <v>641</v>
      </c>
      <c r="R288" s="4" t="s">
        <v>1836</v>
      </c>
      <c r="S288" s="19" t="s">
        <v>1835</v>
      </c>
      <c r="T288" s="6" t="s">
        <v>2163</v>
      </c>
      <c r="U288" s="4" t="s">
        <v>151</v>
      </c>
      <c r="V288" s="4" t="s">
        <v>1820</v>
      </c>
      <c r="W288" s="4" t="s">
        <v>1889</v>
      </c>
      <c r="X288" s="4" t="s">
        <v>36</v>
      </c>
      <c r="Y288" s="1" t="s">
        <v>27</v>
      </c>
      <c r="Z288" s="1" t="s">
        <v>27</v>
      </c>
      <c r="AA288" s="1" t="s">
        <v>27</v>
      </c>
      <c r="AB288" s="1"/>
      <c r="AC288" s="2" t="str">
        <f t="shared" si="88"/>
        <v>80</v>
      </c>
      <c r="AD288" s="2">
        <f t="shared" si="81"/>
        <v>6.58</v>
      </c>
      <c r="AE288" s="2">
        <f t="shared" si="89"/>
        <v>5.2639999999999993</v>
      </c>
      <c r="AF288" s="2" t="str">
        <f t="shared" si="78"/>
        <v>40</v>
      </c>
      <c r="AG288" s="1" t="str">
        <f>IF(AK288&lt;=10,"24",IF(AK288&gt;10,"30"))</f>
        <v>30</v>
      </c>
      <c r="AH288" s="1">
        <v>30</v>
      </c>
      <c r="AI288" s="1">
        <f t="shared" si="90"/>
        <v>157.91999999999999</v>
      </c>
      <c r="AJ288" s="1">
        <f t="shared" si="91"/>
        <v>0</v>
      </c>
      <c r="AK288" s="7">
        <f>AE288*AH288</f>
        <v>157.91999999999999</v>
      </c>
      <c r="AL288" s="7">
        <v>0</v>
      </c>
      <c r="AM288" s="7">
        <f t="shared" si="95"/>
        <v>157.91999999999999</v>
      </c>
      <c r="AN288" s="7"/>
      <c r="AO288" s="8">
        <v>158</v>
      </c>
      <c r="AP288" s="9"/>
      <c r="AQ288" s="1"/>
      <c r="AR288" s="1">
        <v>20</v>
      </c>
      <c r="AS288" s="1">
        <v>40</v>
      </c>
      <c r="AT288" s="15">
        <v>40</v>
      </c>
      <c r="AU288" s="12">
        <f t="shared" si="92"/>
        <v>100</v>
      </c>
      <c r="AV288" s="13">
        <v>40</v>
      </c>
      <c r="AW288" s="1">
        <v>18</v>
      </c>
      <c r="AX288" s="1"/>
      <c r="AY288" s="1"/>
      <c r="AZ288" s="15"/>
      <c r="BA288" s="14">
        <f t="shared" si="82"/>
        <v>58</v>
      </c>
      <c r="BB288" s="9"/>
      <c r="BC288" s="1"/>
      <c r="BD288" s="1"/>
      <c r="BE288" s="1"/>
      <c r="BF288" s="15"/>
      <c r="BG288" s="16">
        <f t="shared" si="83"/>
        <v>0</v>
      </c>
      <c r="BH288" s="16">
        <f t="shared" si="84"/>
        <v>158</v>
      </c>
    </row>
    <row r="289" spans="1:60" ht="25.5" customHeight="1" x14ac:dyDescent="0.25">
      <c r="A289" s="5" t="s">
        <v>1039</v>
      </c>
      <c r="B289" s="5" t="s">
        <v>1040</v>
      </c>
      <c r="C289" s="5" t="s">
        <v>1816</v>
      </c>
      <c r="D289" s="5">
        <v>0.01</v>
      </c>
      <c r="E289" s="5" t="s">
        <v>614</v>
      </c>
      <c r="F289" s="5" t="s">
        <v>29</v>
      </c>
      <c r="G289" s="5" t="s">
        <v>1041</v>
      </c>
      <c r="H289" s="1" t="s">
        <v>1823</v>
      </c>
      <c r="I289" s="1" t="s">
        <v>27</v>
      </c>
      <c r="J289" s="10" t="s">
        <v>2970</v>
      </c>
      <c r="K289" s="33">
        <v>0</v>
      </c>
      <c r="L289" s="5">
        <v>100</v>
      </c>
      <c r="M289" s="5" t="s">
        <v>28</v>
      </c>
      <c r="N289" s="5" t="s">
        <v>28</v>
      </c>
      <c r="O289" s="3" t="s">
        <v>2286</v>
      </c>
      <c r="P289" s="4" t="s">
        <v>38</v>
      </c>
      <c r="Q289" s="75" t="s">
        <v>42</v>
      </c>
      <c r="R289" s="5"/>
      <c r="S289" s="5"/>
      <c r="T289" s="5"/>
      <c r="U289" s="5"/>
      <c r="V289" s="5"/>
      <c r="W289" s="5"/>
      <c r="X289" s="5" t="s">
        <v>36</v>
      </c>
      <c r="Y289" s="35">
        <v>43630</v>
      </c>
      <c r="Z289" s="5" t="s">
        <v>32</v>
      </c>
      <c r="AA289" s="35">
        <v>44726</v>
      </c>
      <c r="AB289" s="35"/>
      <c r="AC289" s="2" t="str">
        <f t="shared" si="88"/>
        <v>100</v>
      </c>
      <c r="AD289" s="2">
        <f t="shared" si="81"/>
        <v>0.01</v>
      </c>
      <c r="AE289" s="2">
        <f t="shared" si="89"/>
        <v>0.01</v>
      </c>
      <c r="AF289" s="1" t="str">
        <f t="shared" si="78"/>
        <v>5</v>
      </c>
      <c r="AG289" s="1">
        <v>12</v>
      </c>
      <c r="AH289" s="36" t="s">
        <v>27</v>
      </c>
      <c r="AI289" s="1">
        <f t="shared" si="90"/>
        <v>0</v>
      </c>
      <c r="AJ289" s="1">
        <f t="shared" si="91"/>
        <v>1</v>
      </c>
      <c r="AK289" s="36">
        <v>1</v>
      </c>
      <c r="AL289" s="1">
        <v>0</v>
      </c>
      <c r="AM289" s="1">
        <f t="shared" si="95"/>
        <v>1</v>
      </c>
      <c r="AN289" s="1"/>
      <c r="AO289" s="47">
        <v>1</v>
      </c>
      <c r="AP289" s="38"/>
      <c r="AQ289" s="5">
        <v>1</v>
      </c>
      <c r="AR289" s="25"/>
      <c r="AT289" s="48"/>
      <c r="AU289" s="12">
        <f t="shared" si="92"/>
        <v>1</v>
      </c>
      <c r="AV289" s="30"/>
      <c r="AW289" s="28"/>
      <c r="AX289" s="36"/>
      <c r="AY289" s="36"/>
      <c r="AZ289" s="40"/>
      <c r="BA289" s="14">
        <f t="shared" si="82"/>
        <v>0</v>
      </c>
      <c r="BB289" s="49"/>
      <c r="BC289" s="36"/>
      <c r="BD289" s="36"/>
      <c r="BE289" s="36"/>
      <c r="BF289" s="40"/>
      <c r="BG289" s="16">
        <f t="shared" si="83"/>
        <v>0</v>
      </c>
      <c r="BH289" s="16">
        <f t="shared" si="84"/>
        <v>1</v>
      </c>
    </row>
    <row r="290" spans="1:60" ht="25.5" customHeight="1" x14ac:dyDescent="0.25">
      <c r="A290" s="5" t="s">
        <v>1042</v>
      </c>
      <c r="B290" s="5" t="s">
        <v>1043</v>
      </c>
      <c r="C290" s="5" t="s">
        <v>1816</v>
      </c>
      <c r="D290" s="5">
        <v>0.15</v>
      </c>
      <c r="E290" s="5" t="s">
        <v>614</v>
      </c>
      <c r="F290" s="5" t="s">
        <v>37</v>
      </c>
      <c r="G290" s="5" t="s">
        <v>1044</v>
      </c>
      <c r="H290" s="1" t="s">
        <v>1823</v>
      </c>
      <c r="I290" s="1" t="s">
        <v>27</v>
      </c>
      <c r="J290" s="5" t="s">
        <v>2970</v>
      </c>
      <c r="K290" s="5">
        <v>0</v>
      </c>
      <c r="L290" s="5">
        <v>100</v>
      </c>
      <c r="M290" s="5" t="s">
        <v>898</v>
      </c>
      <c r="N290" s="5" t="s">
        <v>898</v>
      </c>
      <c r="O290" s="3" t="s">
        <v>33</v>
      </c>
      <c r="P290" s="4" t="s">
        <v>38</v>
      </c>
      <c r="Q290" s="75" t="s">
        <v>205</v>
      </c>
      <c r="R290" s="5"/>
      <c r="S290" s="5"/>
      <c r="T290" s="5"/>
      <c r="U290" s="5"/>
      <c r="V290" s="5"/>
      <c r="W290" s="5"/>
      <c r="X290" s="5" t="s">
        <v>36</v>
      </c>
      <c r="Y290" s="35">
        <v>43808</v>
      </c>
      <c r="Z290" s="5" t="s">
        <v>32</v>
      </c>
      <c r="AA290" s="35">
        <v>44904</v>
      </c>
      <c r="AB290" s="35"/>
      <c r="AC290" s="2" t="str">
        <f t="shared" si="88"/>
        <v>100</v>
      </c>
      <c r="AD290" s="2">
        <f t="shared" si="81"/>
        <v>0.15</v>
      </c>
      <c r="AE290" s="2">
        <f t="shared" si="89"/>
        <v>0.15</v>
      </c>
      <c r="AF290" s="1" t="str">
        <f t="shared" si="78"/>
        <v>5</v>
      </c>
      <c r="AG290" s="1">
        <v>12</v>
      </c>
      <c r="AH290" s="36" t="s">
        <v>27</v>
      </c>
      <c r="AI290" s="1">
        <f t="shared" si="90"/>
        <v>0</v>
      </c>
      <c r="AJ290" s="1">
        <f t="shared" si="91"/>
        <v>1</v>
      </c>
      <c r="AK290" s="36">
        <v>1</v>
      </c>
      <c r="AL290" s="1">
        <v>0</v>
      </c>
      <c r="AM290" s="1">
        <f t="shared" si="95"/>
        <v>1</v>
      </c>
      <c r="AN290" s="1"/>
      <c r="AO290" s="47">
        <v>1</v>
      </c>
      <c r="AP290" s="38"/>
      <c r="AQ290" s="5">
        <v>1</v>
      </c>
      <c r="AR290" s="25"/>
      <c r="AT290" s="48"/>
      <c r="AU290" s="12">
        <f t="shared" si="92"/>
        <v>1</v>
      </c>
      <c r="AV290" s="30"/>
      <c r="AW290" s="28"/>
      <c r="AX290" s="36"/>
      <c r="AY290" s="36"/>
      <c r="AZ290" s="40"/>
      <c r="BA290" s="14">
        <f t="shared" si="82"/>
        <v>0</v>
      </c>
      <c r="BB290" s="49"/>
      <c r="BC290" s="36"/>
      <c r="BD290" s="36"/>
      <c r="BE290" s="36"/>
      <c r="BF290" s="40"/>
      <c r="BG290" s="16">
        <f t="shared" si="83"/>
        <v>0</v>
      </c>
      <c r="BH290" s="16">
        <f t="shared" si="84"/>
        <v>1</v>
      </c>
    </row>
    <row r="291" spans="1:60" ht="25.5" customHeight="1" x14ac:dyDescent="0.25">
      <c r="A291" s="1" t="s">
        <v>2467</v>
      </c>
      <c r="B291" s="1" t="s">
        <v>616</v>
      </c>
      <c r="C291" s="1" t="s">
        <v>1806</v>
      </c>
      <c r="D291" s="2">
        <v>1.1399999999999999</v>
      </c>
      <c r="E291" s="1" t="s">
        <v>614</v>
      </c>
      <c r="F291" s="1" t="s">
        <v>29</v>
      </c>
      <c r="G291" s="1" t="s">
        <v>27</v>
      </c>
      <c r="H291" s="1" t="s">
        <v>27</v>
      </c>
      <c r="I291" s="1" t="s">
        <v>27</v>
      </c>
      <c r="J291" s="4" t="s">
        <v>804</v>
      </c>
      <c r="K291" s="4">
        <v>100</v>
      </c>
      <c r="L291" s="4">
        <v>0</v>
      </c>
      <c r="M291" s="4" t="s">
        <v>30</v>
      </c>
      <c r="N291" s="4" t="s">
        <v>2027</v>
      </c>
      <c r="O291" s="3" t="s">
        <v>33</v>
      </c>
      <c r="P291" s="3" t="s">
        <v>38</v>
      </c>
      <c r="Q291" s="74" t="s">
        <v>617</v>
      </c>
      <c r="R291" s="4" t="s">
        <v>1836</v>
      </c>
      <c r="S291" s="19" t="s">
        <v>1835</v>
      </c>
      <c r="T291" s="6" t="s">
        <v>2163</v>
      </c>
      <c r="U291" s="4" t="s">
        <v>151</v>
      </c>
      <c r="V291" s="4" t="s">
        <v>1820</v>
      </c>
      <c r="W291" s="4" t="s">
        <v>1882</v>
      </c>
      <c r="X291" s="4" t="s">
        <v>36</v>
      </c>
      <c r="Y291" s="1" t="s">
        <v>27</v>
      </c>
      <c r="Z291" s="1" t="s">
        <v>27</v>
      </c>
      <c r="AA291" s="1" t="s">
        <v>27</v>
      </c>
      <c r="AB291" s="1"/>
      <c r="AC291" s="2" t="str">
        <f t="shared" si="88"/>
        <v>85</v>
      </c>
      <c r="AD291" s="2">
        <f t="shared" si="81"/>
        <v>1.1399999999999999</v>
      </c>
      <c r="AE291" s="2">
        <f t="shared" si="89"/>
        <v>0.96899999999999986</v>
      </c>
      <c r="AF291" s="2" t="str">
        <f t="shared" si="78"/>
        <v>20</v>
      </c>
      <c r="AG291" s="1" t="str">
        <f t="shared" ref="AG291:AG302" si="96">IF(AK291&lt;=10,"24",IF(AK291&gt;10,"30"))</f>
        <v>30</v>
      </c>
      <c r="AH291" s="1">
        <v>30</v>
      </c>
      <c r="AI291" s="1">
        <f t="shared" si="90"/>
        <v>29.069999999999997</v>
      </c>
      <c r="AJ291" s="1">
        <f t="shared" si="91"/>
        <v>0</v>
      </c>
      <c r="AK291" s="7">
        <f t="shared" ref="AK291:AK302" si="97">AE291*AH291</f>
        <v>29.069999999999997</v>
      </c>
      <c r="AL291" s="7">
        <v>0</v>
      </c>
      <c r="AM291" s="7">
        <f t="shared" si="95"/>
        <v>29.069999999999997</v>
      </c>
      <c r="AN291" s="7"/>
      <c r="AO291" s="8">
        <v>29</v>
      </c>
      <c r="AP291" s="9"/>
      <c r="AQ291" s="1"/>
      <c r="AR291" s="1">
        <v>10</v>
      </c>
      <c r="AS291" s="1">
        <v>19</v>
      </c>
      <c r="AT291" s="15"/>
      <c r="AU291" s="12">
        <f t="shared" si="92"/>
        <v>29</v>
      </c>
      <c r="AV291" s="9"/>
      <c r="AW291" s="1"/>
      <c r="AX291" s="1"/>
      <c r="AY291" s="1"/>
      <c r="AZ291" s="15"/>
      <c r="BA291" s="14">
        <f t="shared" si="82"/>
        <v>0</v>
      </c>
      <c r="BB291" s="9"/>
      <c r="BC291" s="1"/>
      <c r="BD291" s="1"/>
      <c r="BE291" s="1"/>
      <c r="BF291" s="15"/>
      <c r="BG291" s="16">
        <f t="shared" si="83"/>
        <v>0</v>
      </c>
      <c r="BH291" s="16">
        <f t="shared" si="84"/>
        <v>29</v>
      </c>
    </row>
    <row r="292" spans="1:60" ht="25.5" customHeight="1" x14ac:dyDescent="0.25">
      <c r="A292" s="1" t="s">
        <v>2470</v>
      </c>
      <c r="B292" s="122" t="s">
        <v>2703</v>
      </c>
      <c r="C292" s="1" t="s">
        <v>1806</v>
      </c>
      <c r="D292" s="123">
        <v>1.68</v>
      </c>
      <c r="E292" s="4" t="s">
        <v>614</v>
      </c>
      <c r="F292" s="5" t="s">
        <v>29</v>
      </c>
      <c r="G292" s="1" t="s">
        <v>27</v>
      </c>
      <c r="H292" s="1" t="s">
        <v>27</v>
      </c>
      <c r="I292" s="1" t="s">
        <v>27</v>
      </c>
      <c r="J292" s="4" t="s">
        <v>804</v>
      </c>
      <c r="K292" s="4">
        <v>100</v>
      </c>
      <c r="L292" s="4">
        <v>0</v>
      </c>
      <c r="M292" s="23" t="s">
        <v>898</v>
      </c>
      <c r="N292" s="4" t="s">
        <v>2778</v>
      </c>
      <c r="O292" s="4" t="s">
        <v>33</v>
      </c>
      <c r="P292" s="4" t="s">
        <v>38</v>
      </c>
      <c r="Q292" s="76" t="s">
        <v>42</v>
      </c>
      <c r="R292" s="4" t="s">
        <v>117</v>
      </c>
      <c r="S292" s="4" t="s">
        <v>1833</v>
      </c>
      <c r="T292" s="6" t="s">
        <v>2163</v>
      </c>
      <c r="U292" s="4" t="s">
        <v>129</v>
      </c>
      <c r="V292" s="4" t="s">
        <v>1820</v>
      </c>
      <c r="W292" s="4" t="s">
        <v>44</v>
      </c>
      <c r="X292" s="4" t="s">
        <v>36</v>
      </c>
      <c r="Y292" s="1" t="s">
        <v>27</v>
      </c>
      <c r="Z292" s="1" t="s">
        <v>27</v>
      </c>
      <c r="AA292" s="1" t="s">
        <v>27</v>
      </c>
      <c r="AC292" s="2" t="str">
        <f t="shared" si="88"/>
        <v>85</v>
      </c>
      <c r="AD292" s="2">
        <f t="shared" si="81"/>
        <v>1.68</v>
      </c>
      <c r="AE292" s="2">
        <f t="shared" si="89"/>
        <v>1.4279999999999999</v>
      </c>
      <c r="AF292" s="2" t="str">
        <f t="shared" si="78"/>
        <v>20</v>
      </c>
      <c r="AG292" s="1" t="str">
        <f t="shared" si="96"/>
        <v>30</v>
      </c>
      <c r="AH292" s="4">
        <v>30</v>
      </c>
      <c r="AI292" s="1">
        <f t="shared" si="90"/>
        <v>42.84</v>
      </c>
      <c r="AJ292" s="1">
        <f t="shared" si="91"/>
        <v>0</v>
      </c>
      <c r="AK292" s="7">
        <f t="shared" si="97"/>
        <v>42.839999999999996</v>
      </c>
      <c r="AL292" s="1">
        <v>0</v>
      </c>
      <c r="AM292" s="1">
        <f t="shared" si="95"/>
        <v>42.839999999999996</v>
      </c>
      <c r="AO292" s="8">
        <v>43</v>
      </c>
      <c r="AP292" s="17"/>
      <c r="AR292" s="4">
        <v>10</v>
      </c>
      <c r="AS292" s="4">
        <v>20</v>
      </c>
      <c r="AT292" s="20">
        <v>13</v>
      </c>
      <c r="AU292" s="12">
        <f t="shared" si="92"/>
        <v>43</v>
      </c>
      <c r="AV292" s="17"/>
      <c r="AZ292" s="20"/>
      <c r="BA292" s="14">
        <f t="shared" si="82"/>
        <v>0</v>
      </c>
      <c r="BB292" s="17"/>
      <c r="BF292" s="20"/>
      <c r="BG292" s="16">
        <f t="shared" si="83"/>
        <v>0</v>
      </c>
      <c r="BH292" s="16">
        <f t="shared" si="84"/>
        <v>43</v>
      </c>
    </row>
    <row r="293" spans="1:60" ht="25.5" customHeight="1" x14ac:dyDescent="0.25">
      <c r="A293" s="1" t="s">
        <v>2949</v>
      </c>
      <c r="B293" s="4" t="s">
        <v>2736</v>
      </c>
      <c r="C293" s="1" t="s">
        <v>1806</v>
      </c>
      <c r="D293" s="4">
        <v>2.29</v>
      </c>
      <c r="E293" s="4" t="s">
        <v>614</v>
      </c>
      <c r="F293" s="4" t="s">
        <v>29</v>
      </c>
      <c r="G293" s="1" t="s">
        <v>27</v>
      </c>
      <c r="H293" s="1" t="s">
        <v>27</v>
      </c>
      <c r="I293" s="1" t="s">
        <v>27</v>
      </c>
      <c r="J293" s="4" t="s">
        <v>804</v>
      </c>
      <c r="K293" s="4">
        <v>100</v>
      </c>
      <c r="L293" s="4">
        <v>0</v>
      </c>
      <c r="M293" s="5" t="s">
        <v>898</v>
      </c>
      <c r="N293" s="4" t="s">
        <v>2947</v>
      </c>
      <c r="O293" s="3" t="s">
        <v>33</v>
      </c>
      <c r="P293" s="4" t="s">
        <v>38</v>
      </c>
      <c r="Q293" s="76" t="s">
        <v>2948</v>
      </c>
      <c r="R293" s="4" t="s">
        <v>117</v>
      </c>
      <c r="S293" s="4" t="s">
        <v>1833</v>
      </c>
      <c r="T293" s="6" t="s">
        <v>2163</v>
      </c>
      <c r="U293" s="3" t="s">
        <v>1725</v>
      </c>
      <c r="V293" s="3" t="s">
        <v>1820</v>
      </c>
      <c r="W293" s="4" t="s">
        <v>44</v>
      </c>
      <c r="X293" s="3" t="s">
        <v>36</v>
      </c>
      <c r="Y293" s="1" t="s">
        <v>27</v>
      </c>
      <c r="Z293" s="1" t="s">
        <v>27</v>
      </c>
      <c r="AA293" s="1" t="s">
        <v>27</v>
      </c>
      <c r="AC293" s="2" t="str">
        <f t="shared" si="88"/>
        <v>85</v>
      </c>
      <c r="AD293" s="2">
        <f t="shared" si="81"/>
        <v>2.29</v>
      </c>
      <c r="AE293" s="2">
        <f t="shared" si="89"/>
        <v>1.9465000000000001</v>
      </c>
      <c r="AF293" s="2" t="str">
        <f t="shared" ref="AF293:AF356" si="98">IF(AK293&lt;=10,"5",IF(AK293&lt;=25,"10",IF(AK293&lt;=50,"20",IF(AK293&lt;=100,"30",IF(AK293&lt;=200,"40",IF(AK293&gt;200,"70"))))))</f>
        <v>30</v>
      </c>
      <c r="AG293" s="1" t="str">
        <f t="shared" si="96"/>
        <v>30</v>
      </c>
      <c r="AH293" s="4">
        <v>30</v>
      </c>
      <c r="AI293" s="1">
        <f t="shared" si="90"/>
        <v>58.395000000000003</v>
      </c>
      <c r="AJ293" s="1">
        <f t="shared" si="91"/>
        <v>0</v>
      </c>
      <c r="AK293" s="7">
        <f t="shared" si="97"/>
        <v>58.395000000000003</v>
      </c>
      <c r="AL293" s="1">
        <v>0</v>
      </c>
      <c r="AM293" s="1">
        <f t="shared" si="95"/>
        <v>58.395000000000003</v>
      </c>
      <c r="AO293" s="8">
        <v>58</v>
      </c>
      <c r="AP293" s="17"/>
      <c r="AR293" s="4">
        <v>15</v>
      </c>
      <c r="AS293" s="4">
        <v>30</v>
      </c>
      <c r="AT293" s="20">
        <v>13</v>
      </c>
      <c r="AU293" s="12">
        <f t="shared" si="92"/>
        <v>58</v>
      </c>
      <c r="AV293" s="17"/>
      <c r="AZ293" s="20"/>
      <c r="BA293" s="14">
        <f t="shared" si="82"/>
        <v>0</v>
      </c>
      <c r="BB293" s="17"/>
      <c r="BF293" s="20"/>
      <c r="BG293" s="16">
        <f t="shared" si="83"/>
        <v>0</v>
      </c>
      <c r="BH293" s="16">
        <f t="shared" si="84"/>
        <v>58</v>
      </c>
    </row>
    <row r="294" spans="1:60" ht="25.5" customHeight="1" x14ac:dyDescent="0.25">
      <c r="A294" s="1" t="s">
        <v>642</v>
      </c>
      <c r="B294" s="1" t="s">
        <v>643</v>
      </c>
      <c r="C294" s="1" t="s">
        <v>1806</v>
      </c>
      <c r="D294" s="2">
        <v>1.63</v>
      </c>
      <c r="E294" s="1" t="s">
        <v>614</v>
      </c>
      <c r="F294" s="1" t="s">
        <v>29</v>
      </c>
      <c r="G294" s="1" t="s">
        <v>27</v>
      </c>
      <c r="H294" s="1" t="s">
        <v>27</v>
      </c>
      <c r="I294" s="1" t="s">
        <v>27</v>
      </c>
      <c r="J294" s="4" t="s">
        <v>804</v>
      </c>
      <c r="K294" s="4">
        <v>100</v>
      </c>
      <c r="L294" s="4">
        <v>0</v>
      </c>
      <c r="M294" s="4" t="s">
        <v>30</v>
      </c>
      <c r="N294" s="4" t="s">
        <v>644</v>
      </c>
      <c r="O294" s="3" t="s">
        <v>33</v>
      </c>
      <c r="P294" s="3" t="s">
        <v>38</v>
      </c>
      <c r="Q294" s="74" t="s">
        <v>42</v>
      </c>
      <c r="R294" s="4" t="s">
        <v>2279</v>
      </c>
      <c r="S294" s="4" t="s">
        <v>2260</v>
      </c>
      <c r="T294" s="6" t="s">
        <v>2163</v>
      </c>
      <c r="U294" s="4" t="s">
        <v>151</v>
      </c>
      <c r="V294" s="4" t="s">
        <v>1820</v>
      </c>
      <c r="W294" s="4" t="s">
        <v>44</v>
      </c>
      <c r="X294" s="4" t="s">
        <v>36</v>
      </c>
      <c r="Y294" s="1" t="s">
        <v>27</v>
      </c>
      <c r="Z294" s="1" t="s">
        <v>27</v>
      </c>
      <c r="AA294" s="1" t="s">
        <v>27</v>
      </c>
      <c r="AB294" s="1"/>
      <c r="AC294" s="2" t="str">
        <f t="shared" si="88"/>
        <v>85</v>
      </c>
      <c r="AD294" s="2">
        <f t="shared" si="81"/>
        <v>1.63</v>
      </c>
      <c r="AE294" s="2">
        <f t="shared" si="89"/>
        <v>1.3854999999999997</v>
      </c>
      <c r="AF294" s="2" t="str">
        <f t="shared" si="98"/>
        <v>20</v>
      </c>
      <c r="AG294" s="1" t="str">
        <f t="shared" si="96"/>
        <v>30</v>
      </c>
      <c r="AH294" s="1">
        <v>30</v>
      </c>
      <c r="AI294" s="1">
        <f t="shared" si="90"/>
        <v>41.564999999999991</v>
      </c>
      <c r="AJ294" s="1">
        <f t="shared" si="91"/>
        <v>0</v>
      </c>
      <c r="AK294" s="7">
        <f t="shared" si="97"/>
        <v>41.564999999999991</v>
      </c>
      <c r="AL294" s="7">
        <v>0</v>
      </c>
      <c r="AM294" s="7">
        <f t="shared" si="95"/>
        <v>41.564999999999991</v>
      </c>
      <c r="AN294" s="7"/>
      <c r="AO294" s="8">
        <v>42</v>
      </c>
      <c r="AP294" s="9"/>
      <c r="AQ294" s="1"/>
      <c r="AR294" s="1">
        <v>10</v>
      </c>
      <c r="AS294" s="10">
        <v>20</v>
      </c>
      <c r="AT294" s="15">
        <v>12</v>
      </c>
      <c r="AU294" s="12">
        <f t="shared" si="92"/>
        <v>42</v>
      </c>
      <c r="AV294" s="9"/>
      <c r="AW294" s="1"/>
      <c r="AX294" s="1"/>
      <c r="AY294" s="1"/>
      <c r="AZ294" s="15"/>
      <c r="BA294" s="14">
        <f t="shared" si="82"/>
        <v>0</v>
      </c>
      <c r="BB294" s="9"/>
      <c r="BC294" s="1"/>
      <c r="BD294" s="1"/>
      <c r="BE294" s="1"/>
      <c r="BF294" s="15"/>
      <c r="BG294" s="16">
        <f t="shared" si="83"/>
        <v>0</v>
      </c>
      <c r="BH294" s="16">
        <f t="shared" si="84"/>
        <v>42</v>
      </c>
    </row>
    <row r="295" spans="1:60" ht="25.5" customHeight="1" x14ac:dyDescent="0.25">
      <c r="A295" s="1" t="s">
        <v>620</v>
      </c>
      <c r="B295" s="1" t="s">
        <v>621</v>
      </c>
      <c r="C295" s="1" t="s">
        <v>1806</v>
      </c>
      <c r="D295" s="2">
        <v>1.46</v>
      </c>
      <c r="E295" s="1" t="s">
        <v>614</v>
      </c>
      <c r="F295" s="1" t="s">
        <v>29</v>
      </c>
      <c r="G295" s="1" t="s">
        <v>27</v>
      </c>
      <c r="H295" s="1" t="s">
        <v>27</v>
      </c>
      <c r="I295" s="1" t="s">
        <v>27</v>
      </c>
      <c r="J295" s="4" t="s">
        <v>95</v>
      </c>
      <c r="K295" s="4">
        <v>50</v>
      </c>
      <c r="L295" s="4">
        <v>50</v>
      </c>
      <c r="M295" s="4" t="s">
        <v>622</v>
      </c>
      <c r="N295" s="4" t="s">
        <v>623</v>
      </c>
      <c r="O295" s="3" t="s">
        <v>33</v>
      </c>
      <c r="P295" s="3" t="s">
        <v>38</v>
      </c>
      <c r="Q295" s="5" t="s">
        <v>42</v>
      </c>
      <c r="R295" s="4" t="s">
        <v>117</v>
      </c>
      <c r="S295" s="4" t="s">
        <v>1833</v>
      </c>
      <c r="T295" s="6" t="s">
        <v>2163</v>
      </c>
      <c r="U295" s="4" t="s">
        <v>1503</v>
      </c>
      <c r="V295" s="4" t="s">
        <v>1820</v>
      </c>
      <c r="W295" s="4" t="s">
        <v>1906</v>
      </c>
      <c r="X295" s="4" t="s">
        <v>36</v>
      </c>
      <c r="Y295" s="1" t="s">
        <v>27</v>
      </c>
      <c r="Z295" s="1" t="s">
        <v>27</v>
      </c>
      <c r="AA295" s="1" t="s">
        <v>27</v>
      </c>
      <c r="AB295" s="1"/>
      <c r="AC295" s="2" t="str">
        <f t="shared" si="88"/>
        <v>85</v>
      </c>
      <c r="AD295" s="2">
        <f t="shared" si="81"/>
        <v>1.46</v>
      </c>
      <c r="AE295" s="2">
        <f t="shared" si="89"/>
        <v>1.2409999999999999</v>
      </c>
      <c r="AF295" s="2" t="str">
        <f t="shared" si="98"/>
        <v>20</v>
      </c>
      <c r="AG295" s="1" t="str">
        <f t="shared" si="96"/>
        <v>30</v>
      </c>
      <c r="AH295" s="1">
        <v>30</v>
      </c>
      <c r="AI295" s="1">
        <f t="shared" si="90"/>
        <v>18.614999999999998</v>
      </c>
      <c r="AJ295" s="1">
        <f t="shared" si="91"/>
        <v>18.614999999999998</v>
      </c>
      <c r="AK295" s="7">
        <f t="shared" si="97"/>
        <v>37.229999999999997</v>
      </c>
      <c r="AL295" s="7">
        <v>0</v>
      </c>
      <c r="AM295" s="7">
        <f t="shared" si="95"/>
        <v>37.229999999999997</v>
      </c>
      <c r="AN295" s="7"/>
      <c r="AO295" s="8">
        <v>37</v>
      </c>
      <c r="AP295" s="9"/>
      <c r="AQ295" s="10"/>
      <c r="AR295" s="10">
        <v>10</v>
      </c>
      <c r="AS295" s="1">
        <v>20</v>
      </c>
      <c r="AT295" s="15">
        <v>7</v>
      </c>
      <c r="AU295" s="12">
        <f t="shared" si="92"/>
        <v>37</v>
      </c>
      <c r="AV295" s="13"/>
      <c r="AW295" s="10"/>
      <c r="AX295" s="10"/>
      <c r="AY295" s="10"/>
      <c r="AZ295" s="11"/>
      <c r="BA295" s="14">
        <f t="shared" si="82"/>
        <v>0</v>
      </c>
      <c r="BB295" s="9"/>
      <c r="BC295" s="1"/>
      <c r="BD295" s="1"/>
      <c r="BE295" s="1"/>
      <c r="BF295" s="15"/>
      <c r="BG295" s="16">
        <f t="shared" si="83"/>
        <v>0</v>
      </c>
      <c r="BH295" s="16">
        <f t="shared" si="84"/>
        <v>37</v>
      </c>
    </row>
    <row r="296" spans="1:60" ht="25.5" customHeight="1" x14ac:dyDescent="0.25">
      <c r="A296" s="1" t="s">
        <v>653</v>
      </c>
      <c r="B296" s="43" t="s">
        <v>654</v>
      </c>
      <c r="C296" s="1" t="s">
        <v>1806</v>
      </c>
      <c r="D296" s="2">
        <v>0.97</v>
      </c>
      <c r="E296" s="1" t="s">
        <v>655</v>
      </c>
      <c r="F296" s="1" t="s">
        <v>73</v>
      </c>
      <c r="G296" s="1" t="s">
        <v>27</v>
      </c>
      <c r="H296" s="1" t="s">
        <v>27</v>
      </c>
      <c r="I296" s="1" t="s">
        <v>27</v>
      </c>
      <c r="J296" s="4" t="s">
        <v>804</v>
      </c>
      <c r="K296" s="4">
        <v>100</v>
      </c>
      <c r="L296" s="4">
        <v>0</v>
      </c>
      <c r="M296" s="4" t="s">
        <v>2001</v>
      </c>
      <c r="N296" s="4" t="s">
        <v>656</v>
      </c>
      <c r="O296" s="4" t="s">
        <v>2620</v>
      </c>
      <c r="P296" s="3" t="s">
        <v>38</v>
      </c>
      <c r="Q296" s="74" t="s">
        <v>42</v>
      </c>
      <c r="R296" s="4" t="s">
        <v>117</v>
      </c>
      <c r="S296" s="4" t="s">
        <v>1833</v>
      </c>
      <c r="T296" s="6" t="s">
        <v>2163</v>
      </c>
      <c r="U296" s="4" t="s">
        <v>151</v>
      </c>
      <c r="V296" s="4" t="s">
        <v>1820</v>
      </c>
      <c r="W296" s="4" t="s">
        <v>2621</v>
      </c>
      <c r="X296" s="4" t="s">
        <v>36</v>
      </c>
      <c r="Y296" s="1" t="s">
        <v>27</v>
      </c>
      <c r="Z296" s="1" t="s">
        <v>27</v>
      </c>
      <c r="AA296" s="1" t="s">
        <v>27</v>
      </c>
      <c r="AB296" s="1"/>
      <c r="AC296" s="2" t="str">
        <f t="shared" si="88"/>
        <v>100</v>
      </c>
      <c r="AD296" s="2">
        <f t="shared" si="81"/>
        <v>0.97</v>
      </c>
      <c r="AE296" s="2">
        <f t="shared" si="89"/>
        <v>0.97</v>
      </c>
      <c r="AF296" s="2" t="str">
        <f t="shared" si="98"/>
        <v>10</v>
      </c>
      <c r="AG296" s="1" t="str">
        <f t="shared" si="96"/>
        <v>30</v>
      </c>
      <c r="AH296" s="1">
        <v>20</v>
      </c>
      <c r="AI296" s="1">
        <f t="shared" si="90"/>
        <v>19.399999999999999</v>
      </c>
      <c r="AJ296" s="1">
        <f t="shared" si="91"/>
        <v>0</v>
      </c>
      <c r="AK296" s="7">
        <f t="shared" si="97"/>
        <v>19.399999999999999</v>
      </c>
      <c r="AL296" s="7">
        <v>0</v>
      </c>
      <c r="AM296" s="7">
        <f t="shared" si="95"/>
        <v>19.399999999999999</v>
      </c>
      <c r="AN296" s="7"/>
      <c r="AO296" s="8">
        <v>19</v>
      </c>
      <c r="AP296" s="9"/>
      <c r="AQ296" s="18"/>
      <c r="AR296" s="10">
        <v>5</v>
      </c>
      <c r="AS296" s="1">
        <v>10</v>
      </c>
      <c r="AT296" s="15">
        <v>4</v>
      </c>
      <c r="AU296" s="12">
        <f t="shared" si="92"/>
        <v>19</v>
      </c>
      <c r="AV296" s="9"/>
      <c r="AW296" s="1"/>
      <c r="AX296" s="1"/>
      <c r="AY296" s="1"/>
      <c r="AZ296" s="15"/>
      <c r="BA296" s="14">
        <f t="shared" si="82"/>
        <v>0</v>
      </c>
      <c r="BB296" s="9"/>
      <c r="BC296" s="1"/>
      <c r="BD296" s="1"/>
      <c r="BE296" s="1"/>
      <c r="BF296" s="15"/>
      <c r="BG296" s="16">
        <f t="shared" si="83"/>
        <v>0</v>
      </c>
      <c r="BH296" s="16">
        <f t="shared" si="84"/>
        <v>19</v>
      </c>
    </row>
    <row r="297" spans="1:60" ht="25.5" customHeight="1" x14ac:dyDescent="0.25">
      <c r="A297" s="1" t="s">
        <v>671</v>
      </c>
      <c r="B297" s="1" t="s">
        <v>672</v>
      </c>
      <c r="C297" s="1" t="s">
        <v>1806</v>
      </c>
      <c r="D297" s="2">
        <v>1.51</v>
      </c>
      <c r="E297" s="1" t="s">
        <v>655</v>
      </c>
      <c r="F297" s="1" t="s">
        <v>73</v>
      </c>
      <c r="G297" s="1" t="s">
        <v>27</v>
      </c>
      <c r="H297" s="1" t="s">
        <v>27</v>
      </c>
      <c r="I297" s="1" t="s">
        <v>27</v>
      </c>
      <c r="J297" s="4" t="s">
        <v>804</v>
      </c>
      <c r="K297" s="4">
        <v>100</v>
      </c>
      <c r="L297" s="4">
        <v>0</v>
      </c>
      <c r="M297" s="4" t="s">
        <v>30</v>
      </c>
      <c r="N297" s="4" t="s">
        <v>673</v>
      </c>
      <c r="O297" s="3" t="s">
        <v>33</v>
      </c>
      <c r="P297" s="3" t="s">
        <v>38</v>
      </c>
      <c r="Q297" s="74" t="s">
        <v>674</v>
      </c>
      <c r="R297" s="4" t="s">
        <v>2577</v>
      </c>
      <c r="S297" s="4" t="s">
        <v>2162</v>
      </c>
      <c r="T297" s="6" t="s">
        <v>2163</v>
      </c>
      <c r="U297" s="4" t="s">
        <v>151</v>
      </c>
      <c r="V297" s="4" t="s">
        <v>1820</v>
      </c>
      <c r="W297" s="19" t="s">
        <v>1926</v>
      </c>
      <c r="X297" s="4" t="s">
        <v>226</v>
      </c>
      <c r="Y297" s="1" t="s">
        <v>27</v>
      </c>
      <c r="Z297" s="1" t="s">
        <v>27</v>
      </c>
      <c r="AA297" s="1" t="s">
        <v>27</v>
      </c>
      <c r="AB297" s="1"/>
      <c r="AC297" s="2" t="str">
        <f t="shared" si="88"/>
        <v>85</v>
      </c>
      <c r="AD297" s="2">
        <f t="shared" si="81"/>
        <v>1.51</v>
      </c>
      <c r="AE297" s="2">
        <f t="shared" si="89"/>
        <v>1.2834999999999999</v>
      </c>
      <c r="AF297" s="2" t="str">
        <f t="shared" si="98"/>
        <v>20</v>
      </c>
      <c r="AG297" s="1" t="str">
        <f t="shared" si="96"/>
        <v>30</v>
      </c>
      <c r="AH297" s="1">
        <v>20</v>
      </c>
      <c r="AI297" s="1">
        <f t="shared" si="90"/>
        <v>25.67</v>
      </c>
      <c r="AJ297" s="1">
        <f t="shared" si="91"/>
        <v>0</v>
      </c>
      <c r="AK297" s="7">
        <f t="shared" si="97"/>
        <v>25.669999999999998</v>
      </c>
      <c r="AL297" s="7">
        <v>0</v>
      </c>
      <c r="AM297" s="7">
        <f t="shared" si="95"/>
        <v>25.669999999999998</v>
      </c>
      <c r="AN297" s="7"/>
      <c r="AO297" s="8">
        <v>26</v>
      </c>
      <c r="AP297" s="9"/>
      <c r="AQ297" s="1"/>
      <c r="AR297" s="1"/>
      <c r="AS297" s="1"/>
      <c r="AT297" s="15"/>
      <c r="AU297" s="12">
        <f t="shared" si="92"/>
        <v>0</v>
      </c>
      <c r="AV297" s="9">
        <v>20</v>
      </c>
      <c r="AW297" s="1">
        <v>6</v>
      </c>
      <c r="AX297" s="1"/>
      <c r="AY297" s="1"/>
      <c r="AZ297" s="15"/>
      <c r="BA297" s="14">
        <f t="shared" si="82"/>
        <v>26</v>
      </c>
      <c r="BB297" s="9"/>
      <c r="BC297" s="1"/>
      <c r="BD297" s="1"/>
      <c r="BE297" s="1"/>
      <c r="BF297" s="15"/>
      <c r="BG297" s="16">
        <f t="shared" si="83"/>
        <v>0</v>
      </c>
      <c r="BH297" s="16">
        <f t="shared" si="84"/>
        <v>26</v>
      </c>
    </row>
    <row r="298" spans="1:60" ht="25.5" customHeight="1" x14ac:dyDescent="0.25">
      <c r="A298" s="1" t="s">
        <v>675</v>
      </c>
      <c r="B298" s="1" t="s">
        <v>676</v>
      </c>
      <c r="C298" s="1" t="s">
        <v>1806</v>
      </c>
      <c r="D298" s="2">
        <v>3.28</v>
      </c>
      <c r="E298" s="1" t="s">
        <v>655</v>
      </c>
      <c r="F298" s="1" t="s">
        <v>73</v>
      </c>
      <c r="G298" s="1" t="s">
        <v>27</v>
      </c>
      <c r="H298" s="1" t="s">
        <v>27</v>
      </c>
      <c r="I298" s="1" t="s">
        <v>27</v>
      </c>
      <c r="J298" s="4" t="s">
        <v>804</v>
      </c>
      <c r="K298" s="4">
        <v>100</v>
      </c>
      <c r="L298" s="4">
        <v>0</v>
      </c>
      <c r="M298" s="4" t="s">
        <v>2578</v>
      </c>
      <c r="N298" s="4" t="s">
        <v>677</v>
      </c>
      <c r="O298" s="3" t="s">
        <v>33</v>
      </c>
      <c r="P298" s="3" t="s">
        <v>38</v>
      </c>
      <c r="Q298" s="76" t="s">
        <v>678</v>
      </c>
      <c r="R298" s="4" t="s">
        <v>2579</v>
      </c>
      <c r="S298" s="4" t="s">
        <v>2266</v>
      </c>
      <c r="T298" s="6" t="s">
        <v>2163</v>
      </c>
      <c r="U298" s="4" t="s">
        <v>151</v>
      </c>
      <c r="V298" s="4" t="s">
        <v>1820</v>
      </c>
      <c r="W298" s="1" t="s">
        <v>1927</v>
      </c>
      <c r="X298" s="4" t="s">
        <v>226</v>
      </c>
      <c r="Y298" s="1" t="s">
        <v>27</v>
      </c>
      <c r="Z298" s="1" t="s">
        <v>27</v>
      </c>
      <c r="AA298" s="1" t="s">
        <v>27</v>
      </c>
      <c r="AB298" s="1"/>
      <c r="AC298" s="2" t="str">
        <f t="shared" si="88"/>
        <v>85</v>
      </c>
      <c r="AD298" s="2">
        <f t="shared" si="81"/>
        <v>3.28</v>
      </c>
      <c r="AE298" s="2">
        <f t="shared" si="89"/>
        <v>2.7880000000000003</v>
      </c>
      <c r="AF298" s="2" t="str">
        <f t="shared" si="98"/>
        <v>30</v>
      </c>
      <c r="AG298" s="1" t="str">
        <f t="shared" si="96"/>
        <v>30</v>
      </c>
      <c r="AH298" s="1">
        <v>20</v>
      </c>
      <c r="AI298" s="1">
        <f t="shared" si="90"/>
        <v>55.760000000000012</v>
      </c>
      <c r="AJ298" s="1">
        <f t="shared" si="91"/>
        <v>0</v>
      </c>
      <c r="AK298" s="7">
        <f t="shared" si="97"/>
        <v>55.760000000000005</v>
      </c>
      <c r="AL298" s="7">
        <v>0</v>
      </c>
      <c r="AM298" s="7">
        <f t="shared" si="95"/>
        <v>55.760000000000005</v>
      </c>
      <c r="AN298" s="7"/>
      <c r="AO298" s="8">
        <v>56</v>
      </c>
      <c r="AP298" s="9"/>
      <c r="AQ298" s="18"/>
      <c r="AT298" s="15"/>
      <c r="AU298" s="12">
        <f t="shared" si="92"/>
        <v>0</v>
      </c>
      <c r="AV298" s="9">
        <v>30</v>
      </c>
      <c r="AW298" s="1">
        <v>26</v>
      </c>
      <c r="AX298" s="1"/>
      <c r="AY298" s="1"/>
      <c r="AZ298" s="15"/>
      <c r="BA298" s="14">
        <f t="shared" si="82"/>
        <v>56</v>
      </c>
      <c r="BB298" s="9"/>
      <c r="BC298" s="1"/>
      <c r="BD298" s="1"/>
      <c r="BE298" s="1"/>
      <c r="BF298" s="15"/>
      <c r="BG298" s="16">
        <f t="shared" si="83"/>
        <v>0</v>
      </c>
      <c r="BH298" s="16">
        <f t="shared" si="84"/>
        <v>56</v>
      </c>
    </row>
    <row r="299" spans="1:60" ht="25.5" customHeight="1" x14ac:dyDescent="0.25">
      <c r="A299" s="1" t="s">
        <v>679</v>
      </c>
      <c r="B299" s="1" t="s">
        <v>680</v>
      </c>
      <c r="C299" s="1" t="s">
        <v>1806</v>
      </c>
      <c r="D299" s="2">
        <v>3.82</v>
      </c>
      <c r="E299" s="1" t="s">
        <v>655</v>
      </c>
      <c r="F299" s="1" t="s">
        <v>73</v>
      </c>
      <c r="G299" s="1" t="s">
        <v>27</v>
      </c>
      <c r="H299" s="1" t="s">
        <v>27</v>
      </c>
      <c r="I299" s="1" t="s">
        <v>27</v>
      </c>
      <c r="J299" s="4" t="s">
        <v>804</v>
      </c>
      <c r="K299" s="4">
        <v>100</v>
      </c>
      <c r="L299" s="4">
        <v>0</v>
      </c>
      <c r="M299" s="4" t="s">
        <v>172</v>
      </c>
      <c r="N299" s="4" t="s">
        <v>681</v>
      </c>
      <c r="O299" s="3" t="s">
        <v>33</v>
      </c>
      <c r="P299" s="3" t="s">
        <v>38</v>
      </c>
      <c r="Q299" s="76" t="s">
        <v>682</v>
      </c>
      <c r="R299" s="4" t="s">
        <v>2580</v>
      </c>
      <c r="S299" s="4" t="s">
        <v>2267</v>
      </c>
      <c r="T299" s="6" t="s">
        <v>2163</v>
      </c>
      <c r="U299" s="4" t="s">
        <v>151</v>
      </c>
      <c r="V299" s="4" t="s">
        <v>1820</v>
      </c>
      <c r="W299" s="19" t="s">
        <v>1926</v>
      </c>
      <c r="X299" s="4" t="s">
        <v>36</v>
      </c>
      <c r="Y299" s="1" t="s">
        <v>27</v>
      </c>
      <c r="Z299" s="1" t="s">
        <v>27</v>
      </c>
      <c r="AA299" s="1" t="s">
        <v>27</v>
      </c>
      <c r="AB299" s="1"/>
      <c r="AC299" s="2" t="str">
        <f t="shared" si="88"/>
        <v>85</v>
      </c>
      <c r="AD299" s="2">
        <f t="shared" si="81"/>
        <v>3.82</v>
      </c>
      <c r="AE299" s="2">
        <f t="shared" si="89"/>
        <v>3.2469999999999999</v>
      </c>
      <c r="AF299" s="2" t="str">
        <f t="shared" si="98"/>
        <v>30</v>
      </c>
      <c r="AG299" s="1" t="str">
        <f t="shared" si="96"/>
        <v>30</v>
      </c>
      <c r="AH299" s="1">
        <v>20</v>
      </c>
      <c r="AI299" s="1">
        <f t="shared" si="90"/>
        <v>64.94</v>
      </c>
      <c r="AJ299" s="1">
        <f t="shared" si="91"/>
        <v>0</v>
      </c>
      <c r="AK299" s="7">
        <f t="shared" si="97"/>
        <v>64.94</v>
      </c>
      <c r="AL299" s="7">
        <v>0</v>
      </c>
      <c r="AM299" s="7">
        <f t="shared" si="95"/>
        <v>64.94</v>
      </c>
      <c r="AN299" s="7"/>
      <c r="AO299" s="8">
        <v>65</v>
      </c>
      <c r="AP299" s="9"/>
      <c r="AQ299" s="10"/>
      <c r="AR299" s="4">
        <v>15</v>
      </c>
      <c r="AS299" s="4">
        <v>30</v>
      </c>
      <c r="AT299" s="15">
        <v>20</v>
      </c>
      <c r="AU299" s="12">
        <f t="shared" si="92"/>
        <v>65</v>
      </c>
      <c r="AV299" s="9"/>
      <c r="AW299" s="10"/>
      <c r="AX299" s="1"/>
      <c r="AY299" s="10"/>
      <c r="AZ299" s="11"/>
      <c r="BA299" s="14">
        <f t="shared" si="82"/>
        <v>0</v>
      </c>
      <c r="BB299" s="9"/>
      <c r="BC299" s="1"/>
      <c r="BD299" s="1"/>
      <c r="BE299" s="1"/>
      <c r="BF299" s="15"/>
      <c r="BG299" s="16">
        <f t="shared" si="83"/>
        <v>0</v>
      </c>
      <c r="BH299" s="16">
        <f t="shared" si="84"/>
        <v>65</v>
      </c>
    </row>
    <row r="300" spans="1:60" ht="25.5" customHeight="1" x14ac:dyDescent="0.25">
      <c r="A300" s="1" t="s">
        <v>657</v>
      </c>
      <c r="B300" s="1" t="s">
        <v>658</v>
      </c>
      <c r="C300" s="1" t="s">
        <v>1806</v>
      </c>
      <c r="D300" s="2">
        <v>1.6</v>
      </c>
      <c r="E300" s="1" t="s">
        <v>655</v>
      </c>
      <c r="F300" s="1" t="s">
        <v>37</v>
      </c>
      <c r="G300" s="1" t="s">
        <v>27</v>
      </c>
      <c r="H300" s="1" t="s">
        <v>27</v>
      </c>
      <c r="I300" s="1" t="s">
        <v>27</v>
      </c>
      <c r="J300" s="4" t="s">
        <v>2970</v>
      </c>
      <c r="K300" s="3">
        <v>0</v>
      </c>
      <c r="L300" s="3">
        <v>100</v>
      </c>
      <c r="M300" s="4" t="s">
        <v>660</v>
      </c>
      <c r="N300" s="4" t="s">
        <v>661</v>
      </c>
      <c r="O300" s="3" t="s">
        <v>33</v>
      </c>
      <c r="P300" s="3" t="s">
        <v>38</v>
      </c>
      <c r="Q300" s="5" t="s">
        <v>42</v>
      </c>
      <c r="R300" s="4" t="s">
        <v>117</v>
      </c>
      <c r="S300" s="4" t="s">
        <v>117</v>
      </c>
      <c r="T300" s="6" t="s">
        <v>2163</v>
      </c>
      <c r="U300" s="4" t="s">
        <v>151</v>
      </c>
      <c r="V300" s="19" t="s">
        <v>1820</v>
      </c>
      <c r="W300" s="4" t="s">
        <v>1966</v>
      </c>
      <c r="X300" s="4" t="s">
        <v>36</v>
      </c>
      <c r="Y300" s="51" t="s">
        <v>27</v>
      </c>
      <c r="Z300" s="1" t="s">
        <v>32</v>
      </c>
      <c r="AA300" s="51">
        <v>44599</v>
      </c>
      <c r="AB300" s="1"/>
      <c r="AC300" s="2" t="str">
        <f t="shared" si="88"/>
        <v>85</v>
      </c>
      <c r="AD300" s="2">
        <f t="shared" si="81"/>
        <v>1.6</v>
      </c>
      <c r="AE300" s="2">
        <f t="shared" si="89"/>
        <v>1.36</v>
      </c>
      <c r="AF300" s="2" t="str">
        <f t="shared" si="98"/>
        <v>20</v>
      </c>
      <c r="AG300" s="1" t="str">
        <f t="shared" si="96"/>
        <v>30</v>
      </c>
      <c r="AH300" s="1">
        <v>20</v>
      </c>
      <c r="AI300" s="1">
        <f t="shared" si="90"/>
        <v>0</v>
      </c>
      <c r="AJ300" s="1">
        <f t="shared" si="91"/>
        <v>27.200000000000003</v>
      </c>
      <c r="AK300" s="7">
        <f t="shared" si="97"/>
        <v>27.200000000000003</v>
      </c>
      <c r="AL300" s="7">
        <v>0</v>
      </c>
      <c r="AM300" s="7">
        <f t="shared" si="95"/>
        <v>27.200000000000003</v>
      </c>
      <c r="AN300" s="7"/>
      <c r="AO300" s="8">
        <v>27</v>
      </c>
      <c r="AP300" s="9"/>
      <c r="AQ300" s="18"/>
      <c r="AR300" s="1">
        <v>10</v>
      </c>
      <c r="AS300" s="4">
        <v>17</v>
      </c>
      <c r="AT300" s="15"/>
      <c r="AU300" s="12">
        <f t="shared" si="92"/>
        <v>27</v>
      </c>
      <c r="AV300" s="9"/>
      <c r="AW300" s="1"/>
      <c r="AX300" s="1"/>
      <c r="AY300" s="1"/>
      <c r="AZ300" s="15"/>
      <c r="BA300" s="14">
        <f t="shared" si="82"/>
        <v>0</v>
      </c>
      <c r="BB300" s="9"/>
      <c r="BC300" s="1"/>
      <c r="BD300" s="1"/>
      <c r="BE300" s="1"/>
      <c r="BF300" s="15"/>
      <c r="BG300" s="16">
        <f t="shared" si="83"/>
        <v>0</v>
      </c>
      <c r="BH300" s="16">
        <f t="shared" si="84"/>
        <v>27</v>
      </c>
    </row>
    <row r="301" spans="1:60" ht="25.5" customHeight="1" x14ac:dyDescent="0.25">
      <c r="A301" s="1" t="s">
        <v>683</v>
      </c>
      <c r="B301" s="1" t="s">
        <v>672</v>
      </c>
      <c r="C301" s="1" t="s">
        <v>1806</v>
      </c>
      <c r="D301" s="2">
        <v>0.73</v>
      </c>
      <c r="E301" s="1" t="s">
        <v>655</v>
      </c>
      <c r="F301" s="1" t="s">
        <v>73</v>
      </c>
      <c r="G301" s="1" t="s">
        <v>27</v>
      </c>
      <c r="H301" s="1" t="s">
        <v>27</v>
      </c>
      <c r="I301" s="1" t="s">
        <v>27</v>
      </c>
      <c r="J301" s="4" t="s">
        <v>804</v>
      </c>
      <c r="K301" s="4">
        <v>100</v>
      </c>
      <c r="L301" s="4">
        <v>0</v>
      </c>
      <c r="M301" s="4" t="s">
        <v>292</v>
      </c>
      <c r="N301" s="4" t="s">
        <v>684</v>
      </c>
      <c r="O301" s="3" t="s">
        <v>33</v>
      </c>
      <c r="P301" s="3" t="s">
        <v>38</v>
      </c>
      <c r="Q301" s="74" t="s">
        <v>685</v>
      </c>
      <c r="R301" s="4" t="s">
        <v>2577</v>
      </c>
      <c r="S301" s="4" t="s">
        <v>2162</v>
      </c>
      <c r="T301" s="6" t="s">
        <v>2163</v>
      </c>
      <c r="U301" s="4" t="s">
        <v>151</v>
      </c>
      <c r="V301" s="4" t="s">
        <v>1820</v>
      </c>
      <c r="W301" s="4" t="s">
        <v>1928</v>
      </c>
      <c r="X301" s="4" t="s">
        <v>226</v>
      </c>
      <c r="Y301" s="1" t="s">
        <v>27</v>
      </c>
      <c r="Z301" s="1" t="s">
        <v>27</v>
      </c>
      <c r="AA301" s="1" t="s">
        <v>27</v>
      </c>
      <c r="AB301" s="1"/>
      <c r="AC301" s="2" t="str">
        <f t="shared" si="88"/>
        <v>100</v>
      </c>
      <c r="AD301" s="2">
        <f t="shared" si="81"/>
        <v>0.73</v>
      </c>
      <c r="AE301" s="2">
        <f t="shared" si="89"/>
        <v>0.73</v>
      </c>
      <c r="AF301" s="2" t="str">
        <f t="shared" si="98"/>
        <v>10</v>
      </c>
      <c r="AG301" s="1" t="str">
        <f t="shared" si="96"/>
        <v>30</v>
      </c>
      <c r="AH301" s="1">
        <v>20</v>
      </c>
      <c r="AI301" s="1">
        <f t="shared" si="90"/>
        <v>14.6</v>
      </c>
      <c r="AJ301" s="1">
        <f t="shared" si="91"/>
        <v>0</v>
      </c>
      <c r="AK301" s="7">
        <f t="shared" si="97"/>
        <v>14.6</v>
      </c>
      <c r="AL301" s="7">
        <v>0</v>
      </c>
      <c r="AM301" s="7">
        <f t="shared" si="95"/>
        <v>14.6</v>
      </c>
      <c r="AN301" s="7"/>
      <c r="AO301" s="8">
        <v>15</v>
      </c>
      <c r="AP301" s="9"/>
      <c r="AQ301" s="10"/>
      <c r="AR301" s="10"/>
      <c r="AS301" s="1"/>
      <c r="AT301" s="15"/>
      <c r="AU301" s="12">
        <f t="shared" si="92"/>
        <v>0</v>
      </c>
      <c r="AV301" s="9">
        <v>10</v>
      </c>
      <c r="AW301" s="10">
        <v>5</v>
      </c>
      <c r="AX301" s="1"/>
      <c r="AY301" s="1"/>
      <c r="AZ301" s="15"/>
      <c r="BA301" s="14">
        <f t="shared" si="82"/>
        <v>15</v>
      </c>
      <c r="BB301" s="9"/>
      <c r="BC301" s="1"/>
      <c r="BD301" s="1"/>
      <c r="BE301" s="1"/>
      <c r="BF301" s="15"/>
      <c r="BG301" s="16">
        <f t="shared" si="83"/>
        <v>0</v>
      </c>
      <c r="BH301" s="16">
        <f t="shared" si="84"/>
        <v>15</v>
      </c>
    </row>
    <row r="302" spans="1:60" ht="25.5" customHeight="1" x14ac:dyDescent="0.25">
      <c r="A302" s="4" t="s">
        <v>2471</v>
      </c>
      <c r="B302" s="1" t="s">
        <v>2133</v>
      </c>
      <c r="C302" s="1" t="s">
        <v>1806</v>
      </c>
      <c r="D302" s="2">
        <v>0.24</v>
      </c>
      <c r="E302" s="4" t="s">
        <v>655</v>
      </c>
      <c r="F302" s="1" t="s">
        <v>73</v>
      </c>
      <c r="G302" s="1" t="s">
        <v>27</v>
      </c>
      <c r="H302" s="1" t="s">
        <v>27</v>
      </c>
      <c r="I302" s="1" t="s">
        <v>27</v>
      </c>
      <c r="J302" s="4" t="s">
        <v>804</v>
      </c>
      <c r="K302" s="46" t="s">
        <v>2169</v>
      </c>
      <c r="L302" s="46" t="s">
        <v>2170</v>
      </c>
      <c r="M302" s="4" t="s">
        <v>2200</v>
      </c>
      <c r="N302" s="4" t="s">
        <v>2388</v>
      </c>
      <c r="O302" s="4" t="s">
        <v>33</v>
      </c>
      <c r="P302" s="4" t="s">
        <v>38</v>
      </c>
      <c r="Q302" s="76" t="s">
        <v>42</v>
      </c>
      <c r="R302" s="4" t="s">
        <v>117</v>
      </c>
      <c r="S302" s="4" t="s">
        <v>117</v>
      </c>
      <c r="T302" s="6" t="s">
        <v>2163</v>
      </c>
      <c r="U302" s="4" t="s">
        <v>151</v>
      </c>
      <c r="V302" s="19" t="s">
        <v>1820</v>
      </c>
      <c r="W302" s="4" t="s">
        <v>1966</v>
      </c>
      <c r="X302" s="4" t="s">
        <v>36</v>
      </c>
      <c r="Y302" s="1" t="s">
        <v>27</v>
      </c>
      <c r="Z302" s="1" t="s">
        <v>27</v>
      </c>
      <c r="AA302" s="1" t="s">
        <v>27</v>
      </c>
      <c r="AC302" s="2" t="str">
        <f t="shared" si="88"/>
        <v>100</v>
      </c>
      <c r="AD302" s="2">
        <f t="shared" si="81"/>
        <v>0.24</v>
      </c>
      <c r="AE302" s="2">
        <f t="shared" si="89"/>
        <v>0.24</v>
      </c>
      <c r="AF302" s="2" t="str">
        <f t="shared" si="98"/>
        <v>5</v>
      </c>
      <c r="AG302" s="1" t="str">
        <f t="shared" si="96"/>
        <v>24</v>
      </c>
      <c r="AH302" s="4">
        <v>20</v>
      </c>
      <c r="AI302" s="1">
        <f t="shared" si="90"/>
        <v>4.8</v>
      </c>
      <c r="AJ302" s="1">
        <f t="shared" si="91"/>
        <v>0</v>
      </c>
      <c r="AK302" s="7">
        <f t="shared" si="97"/>
        <v>4.8</v>
      </c>
      <c r="AL302" s="7">
        <v>0</v>
      </c>
      <c r="AM302" s="7">
        <f t="shared" si="95"/>
        <v>4.8</v>
      </c>
      <c r="AO302" s="8">
        <v>5</v>
      </c>
      <c r="AP302" s="17"/>
      <c r="AR302" s="4">
        <v>5</v>
      </c>
      <c r="AT302" s="20"/>
      <c r="AU302" s="12">
        <f t="shared" si="92"/>
        <v>5</v>
      </c>
      <c r="AV302" s="17"/>
      <c r="AZ302" s="20"/>
      <c r="BA302" s="14">
        <f t="shared" si="82"/>
        <v>0</v>
      </c>
      <c r="BB302" s="17"/>
      <c r="BF302" s="20"/>
      <c r="BG302" s="16">
        <f t="shared" si="83"/>
        <v>0</v>
      </c>
      <c r="BH302" s="16">
        <f t="shared" si="84"/>
        <v>5</v>
      </c>
    </row>
    <row r="303" spans="1:60" ht="25.5" customHeight="1" x14ac:dyDescent="0.25">
      <c r="A303" s="5" t="s">
        <v>1045</v>
      </c>
      <c r="B303" s="5" t="s">
        <v>1046</v>
      </c>
      <c r="C303" s="5" t="s">
        <v>1816</v>
      </c>
      <c r="D303" s="5">
        <v>0.05</v>
      </c>
      <c r="E303" s="5" t="s">
        <v>655</v>
      </c>
      <c r="F303" s="5" t="s">
        <v>73</v>
      </c>
      <c r="G303" s="5" t="s">
        <v>1047</v>
      </c>
      <c r="H303" s="1" t="s">
        <v>1824</v>
      </c>
      <c r="I303" s="1" t="s">
        <v>27</v>
      </c>
      <c r="J303" s="18" t="s">
        <v>804</v>
      </c>
      <c r="K303" s="5">
        <v>100</v>
      </c>
      <c r="L303" s="5">
        <v>0</v>
      </c>
      <c r="M303" s="5" t="s">
        <v>818</v>
      </c>
      <c r="N303" s="5" t="s">
        <v>28</v>
      </c>
      <c r="O303" s="3" t="s">
        <v>33</v>
      </c>
      <c r="P303" s="4" t="s">
        <v>38</v>
      </c>
      <c r="Q303" s="74" t="s">
        <v>2323</v>
      </c>
      <c r="R303" s="5"/>
      <c r="S303" s="5"/>
      <c r="T303" s="5"/>
      <c r="U303" s="5"/>
      <c r="V303" s="5"/>
      <c r="W303" s="5"/>
      <c r="X303" s="5" t="s">
        <v>36</v>
      </c>
      <c r="Y303" s="35">
        <v>43805</v>
      </c>
      <c r="Z303" s="5" t="s">
        <v>32</v>
      </c>
      <c r="AA303" s="35">
        <v>44901</v>
      </c>
      <c r="AB303" s="35"/>
      <c r="AC303" s="2" t="str">
        <f t="shared" si="88"/>
        <v>100</v>
      </c>
      <c r="AD303" s="2">
        <f t="shared" si="81"/>
        <v>0.05</v>
      </c>
      <c r="AE303" s="2">
        <f t="shared" si="89"/>
        <v>0.05</v>
      </c>
      <c r="AF303" s="2" t="str">
        <f t="shared" si="98"/>
        <v>5</v>
      </c>
      <c r="AG303" s="1">
        <v>18</v>
      </c>
      <c r="AH303" s="36" t="s">
        <v>27</v>
      </c>
      <c r="AI303" s="1">
        <f t="shared" si="90"/>
        <v>1</v>
      </c>
      <c r="AJ303" s="1">
        <f t="shared" si="91"/>
        <v>0</v>
      </c>
      <c r="AK303" s="36">
        <v>1</v>
      </c>
      <c r="AL303" s="1">
        <v>0</v>
      </c>
      <c r="AM303" s="1">
        <f t="shared" si="95"/>
        <v>1</v>
      </c>
      <c r="AN303" s="1"/>
      <c r="AO303" s="47">
        <v>1</v>
      </c>
      <c r="AP303" s="38"/>
      <c r="AQ303" s="5">
        <v>1</v>
      </c>
      <c r="AS303" s="25"/>
      <c r="AT303" s="48"/>
      <c r="AU303" s="12">
        <f t="shared" si="92"/>
        <v>1</v>
      </c>
      <c r="AV303" s="30"/>
      <c r="AW303" s="28"/>
      <c r="AX303" s="36"/>
      <c r="AY303" s="36"/>
      <c r="AZ303" s="40"/>
      <c r="BA303" s="14">
        <f t="shared" si="82"/>
        <v>0</v>
      </c>
      <c r="BB303" s="49"/>
      <c r="BC303" s="36"/>
      <c r="BD303" s="36"/>
      <c r="BE303" s="36"/>
      <c r="BF303" s="40"/>
      <c r="BG303" s="16">
        <f t="shared" si="83"/>
        <v>0</v>
      </c>
      <c r="BH303" s="16">
        <f t="shared" si="84"/>
        <v>1</v>
      </c>
    </row>
    <row r="304" spans="1:60" ht="25.5" customHeight="1" x14ac:dyDescent="0.25">
      <c r="A304" s="5" t="s">
        <v>1048</v>
      </c>
      <c r="B304" s="5" t="s">
        <v>1049</v>
      </c>
      <c r="C304" s="5" t="s">
        <v>1816</v>
      </c>
      <c r="D304" s="5">
        <v>0.04</v>
      </c>
      <c r="E304" s="5" t="s">
        <v>655</v>
      </c>
      <c r="F304" s="5" t="s">
        <v>73</v>
      </c>
      <c r="G304" s="5" t="s">
        <v>1050</v>
      </c>
      <c r="H304" s="1" t="s">
        <v>1823</v>
      </c>
      <c r="I304" s="1" t="s">
        <v>27</v>
      </c>
      <c r="J304" s="18" t="s">
        <v>804</v>
      </c>
      <c r="K304" s="5">
        <v>100</v>
      </c>
      <c r="L304" s="5">
        <v>0</v>
      </c>
      <c r="M304" s="5" t="s">
        <v>818</v>
      </c>
      <c r="N304" s="5" t="s">
        <v>28</v>
      </c>
      <c r="O304" s="3" t="s">
        <v>33</v>
      </c>
      <c r="P304" s="4" t="s">
        <v>38</v>
      </c>
      <c r="Q304" s="74" t="s">
        <v>2304</v>
      </c>
      <c r="R304" s="5"/>
      <c r="S304" s="5"/>
      <c r="T304" s="5"/>
      <c r="U304" s="5"/>
      <c r="V304" s="5"/>
      <c r="W304" s="5"/>
      <c r="X304" s="5" t="s">
        <v>36</v>
      </c>
      <c r="Y304" s="35">
        <v>43810</v>
      </c>
      <c r="Z304" s="5" t="s">
        <v>32</v>
      </c>
      <c r="AA304" s="35">
        <v>44906</v>
      </c>
      <c r="AB304" s="35"/>
      <c r="AC304" s="2" t="str">
        <f t="shared" si="88"/>
        <v>100</v>
      </c>
      <c r="AD304" s="2">
        <f t="shared" si="81"/>
        <v>0.04</v>
      </c>
      <c r="AE304" s="2">
        <f t="shared" si="89"/>
        <v>0.04</v>
      </c>
      <c r="AF304" s="1" t="str">
        <f t="shared" si="98"/>
        <v>5</v>
      </c>
      <c r="AG304" s="1">
        <v>12</v>
      </c>
      <c r="AH304" s="36" t="s">
        <v>27</v>
      </c>
      <c r="AI304" s="1">
        <f t="shared" si="90"/>
        <v>1</v>
      </c>
      <c r="AJ304" s="1">
        <f t="shared" si="91"/>
        <v>0</v>
      </c>
      <c r="AK304" s="36">
        <v>1</v>
      </c>
      <c r="AL304" s="1">
        <v>0</v>
      </c>
      <c r="AM304" s="1">
        <f t="shared" si="95"/>
        <v>1</v>
      </c>
      <c r="AN304" s="1"/>
      <c r="AO304" s="47">
        <v>1</v>
      </c>
      <c r="AP304" s="38"/>
      <c r="AQ304" s="5">
        <v>1</v>
      </c>
      <c r="AR304" s="25"/>
      <c r="AT304" s="48"/>
      <c r="AU304" s="12">
        <f t="shared" si="92"/>
        <v>1</v>
      </c>
      <c r="AV304" s="30"/>
      <c r="AW304" s="28"/>
      <c r="AX304" s="36"/>
      <c r="AY304" s="36"/>
      <c r="AZ304" s="40"/>
      <c r="BA304" s="14">
        <f t="shared" si="82"/>
        <v>0</v>
      </c>
      <c r="BB304" s="49"/>
      <c r="BC304" s="36"/>
      <c r="BD304" s="36"/>
      <c r="BE304" s="36"/>
      <c r="BF304" s="40"/>
      <c r="BG304" s="16">
        <f t="shared" si="83"/>
        <v>0</v>
      </c>
      <c r="BH304" s="16">
        <f t="shared" si="84"/>
        <v>1</v>
      </c>
    </row>
    <row r="305" spans="1:60" ht="25.5" customHeight="1" x14ac:dyDescent="0.25">
      <c r="A305" s="4" t="s">
        <v>2472</v>
      </c>
      <c r="B305" s="1" t="s">
        <v>2140</v>
      </c>
      <c r="C305" s="1" t="s">
        <v>1806</v>
      </c>
      <c r="D305" s="2">
        <v>0.12</v>
      </c>
      <c r="E305" s="4" t="s">
        <v>655</v>
      </c>
      <c r="F305" s="1" t="s">
        <v>73</v>
      </c>
      <c r="G305" s="1" t="s">
        <v>27</v>
      </c>
      <c r="H305" s="1" t="s">
        <v>27</v>
      </c>
      <c r="I305" s="1" t="s">
        <v>27</v>
      </c>
      <c r="J305" s="4" t="s">
        <v>804</v>
      </c>
      <c r="K305" s="46" t="s">
        <v>2169</v>
      </c>
      <c r="L305" s="46" t="s">
        <v>2170</v>
      </c>
      <c r="M305" s="46" t="s">
        <v>2387</v>
      </c>
      <c r="N305" s="4" t="s">
        <v>2386</v>
      </c>
      <c r="O305" s="4" t="s">
        <v>33</v>
      </c>
      <c r="P305" s="4" t="s">
        <v>38</v>
      </c>
      <c r="Q305" s="76" t="s">
        <v>42</v>
      </c>
      <c r="R305" s="4" t="s">
        <v>117</v>
      </c>
      <c r="S305" s="4" t="s">
        <v>117</v>
      </c>
      <c r="T305" s="6" t="s">
        <v>2163</v>
      </c>
      <c r="U305" s="4" t="s">
        <v>151</v>
      </c>
      <c r="V305" s="19" t="s">
        <v>1820</v>
      </c>
      <c r="W305" s="4" t="s">
        <v>1966</v>
      </c>
      <c r="X305" s="4" t="s">
        <v>36</v>
      </c>
      <c r="Y305" s="1" t="s">
        <v>27</v>
      </c>
      <c r="Z305" s="1" t="s">
        <v>27</v>
      </c>
      <c r="AA305" s="1" t="s">
        <v>27</v>
      </c>
      <c r="AC305" s="2" t="str">
        <f t="shared" si="88"/>
        <v>100</v>
      </c>
      <c r="AD305" s="2">
        <f t="shared" si="81"/>
        <v>0.12</v>
      </c>
      <c r="AE305" s="2">
        <f t="shared" si="89"/>
        <v>0.12</v>
      </c>
      <c r="AF305" s="2" t="str">
        <f t="shared" si="98"/>
        <v>5</v>
      </c>
      <c r="AG305" s="1" t="str">
        <f>IF(AK305&lt;=10,"24",IF(AK305&gt;10,"30"))</f>
        <v>24</v>
      </c>
      <c r="AH305" s="4">
        <v>20</v>
      </c>
      <c r="AI305" s="1">
        <f t="shared" si="90"/>
        <v>2.4</v>
      </c>
      <c r="AJ305" s="1">
        <f t="shared" si="91"/>
        <v>0</v>
      </c>
      <c r="AK305" s="7">
        <f>AE305*AH305</f>
        <v>2.4</v>
      </c>
      <c r="AL305" s="7">
        <v>0</v>
      </c>
      <c r="AM305" s="7">
        <f t="shared" si="95"/>
        <v>2.4</v>
      </c>
      <c r="AO305" s="8">
        <v>2</v>
      </c>
      <c r="AP305" s="17"/>
      <c r="AR305" s="4">
        <v>2</v>
      </c>
      <c r="AT305" s="20"/>
      <c r="AU305" s="12">
        <f t="shared" si="92"/>
        <v>2</v>
      </c>
      <c r="AV305" s="17"/>
      <c r="AZ305" s="20"/>
      <c r="BA305" s="14">
        <f t="shared" si="82"/>
        <v>0</v>
      </c>
      <c r="BB305" s="17"/>
      <c r="BF305" s="20"/>
      <c r="BG305" s="16">
        <f t="shared" si="83"/>
        <v>0</v>
      </c>
      <c r="BH305" s="16">
        <f t="shared" si="84"/>
        <v>2</v>
      </c>
    </row>
    <row r="306" spans="1:60" ht="25.5" customHeight="1" x14ac:dyDescent="0.25">
      <c r="A306" s="1" t="s">
        <v>2663</v>
      </c>
      <c r="B306" s="1" t="s">
        <v>658</v>
      </c>
      <c r="C306" s="5" t="s">
        <v>1816</v>
      </c>
      <c r="D306" s="2">
        <v>0.06</v>
      </c>
      <c r="E306" s="1" t="s">
        <v>655</v>
      </c>
      <c r="F306" s="1" t="s">
        <v>37</v>
      </c>
      <c r="G306" s="1" t="s">
        <v>659</v>
      </c>
      <c r="H306" s="1" t="s">
        <v>1823</v>
      </c>
      <c r="I306" s="1" t="s">
        <v>27</v>
      </c>
      <c r="J306" s="4" t="s">
        <v>2970</v>
      </c>
      <c r="K306" s="3">
        <v>0</v>
      </c>
      <c r="L306" s="3">
        <v>100</v>
      </c>
      <c r="M306" s="4" t="s">
        <v>660</v>
      </c>
      <c r="N306" s="4" t="s">
        <v>661</v>
      </c>
      <c r="O306" s="3" t="s">
        <v>33</v>
      </c>
      <c r="P306" s="3" t="s">
        <v>38</v>
      </c>
      <c r="Q306" s="74" t="s">
        <v>42</v>
      </c>
      <c r="T306" s="6"/>
      <c r="X306" s="4" t="s">
        <v>36</v>
      </c>
      <c r="Y306" s="51">
        <v>43503</v>
      </c>
      <c r="Z306" s="1" t="s">
        <v>32</v>
      </c>
      <c r="AA306" s="51">
        <v>44599</v>
      </c>
      <c r="AB306" s="1"/>
      <c r="AC306" s="2" t="str">
        <f t="shared" si="88"/>
        <v>100</v>
      </c>
      <c r="AD306" s="2">
        <f t="shared" si="81"/>
        <v>0.06</v>
      </c>
      <c r="AE306" s="2">
        <f t="shared" si="89"/>
        <v>0.06</v>
      </c>
      <c r="AF306" s="1" t="str">
        <f t="shared" si="98"/>
        <v>5</v>
      </c>
      <c r="AG306" s="1">
        <v>12</v>
      </c>
      <c r="AH306" s="1" t="s">
        <v>27</v>
      </c>
      <c r="AI306" s="1">
        <f t="shared" si="90"/>
        <v>0</v>
      </c>
      <c r="AJ306" s="1">
        <f t="shared" si="91"/>
        <v>1</v>
      </c>
      <c r="AK306" s="7">
        <v>1</v>
      </c>
      <c r="AL306" s="7">
        <v>0</v>
      </c>
      <c r="AM306" s="7">
        <v>1</v>
      </c>
      <c r="AN306" s="7"/>
      <c r="AO306" s="8">
        <v>1</v>
      </c>
      <c r="AP306" s="9"/>
      <c r="AQ306" s="1">
        <v>1</v>
      </c>
      <c r="AT306" s="15"/>
      <c r="AU306" s="12">
        <f t="shared" si="92"/>
        <v>1</v>
      </c>
      <c r="AV306" s="9"/>
      <c r="AW306" s="1"/>
      <c r="AX306" s="1"/>
      <c r="AY306" s="1"/>
      <c r="AZ306" s="15"/>
      <c r="BA306" s="14">
        <f t="shared" si="82"/>
        <v>0</v>
      </c>
      <c r="BB306" s="9"/>
      <c r="BC306" s="1"/>
      <c r="BD306" s="1"/>
      <c r="BE306" s="1"/>
      <c r="BF306" s="15"/>
      <c r="BG306" s="16">
        <f t="shared" si="83"/>
        <v>0</v>
      </c>
      <c r="BH306" s="16">
        <f t="shared" si="84"/>
        <v>1</v>
      </c>
    </row>
    <row r="307" spans="1:60" ht="25.5" customHeight="1" x14ac:dyDescent="0.25">
      <c r="A307" s="1" t="s">
        <v>2909</v>
      </c>
      <c r="B307" s="122" t="s">
        <v>2704</v>
      </c>
      <c r="C307" s="1" t="s">
        <v>1806</v>
      </c>
      <c r="D307" s="123">
        <v>6.21</v>
      </c>
      <c r="E307" s="4" t="s">
        <v>655</v>
      </c>
      <c r="F307" s="5" t="s">
        <v>73</v>
      </c>
      <c r="G307" s="1" t="s">
        <v>27</v>
      </c>
      <c r="H307" s="1" t="s">
        <v>27</v>
      </c>
      <c r="I307" s="1" t="s">
        <v>27</v>
      </c>
      <c r="J307" s="4" t="s">
        <v>804</v>
      </c>
      <c r="K307" s="4">
        <v>75</v>
      </c>
      <c r="L307" s="4">
        <v>25</v>
      </c>
      <c r="M307" s="4" t="s">
        <v>2747</v>
      </c>
      <c r="N307" s="4" t="s">
        <v>2779</v>
      </c>
      <c r="O307" s="4" t="s">
        <v>33</v>
      </c>
      <c r="P307" s="4" t="s">
        <v>38</v>
      </c>
      <c r="Q307" s="76" t="s">
        <v>2843</v>
      </c>
      <c r="R307" s="4" t="s">
        <v>117</v>
      </c>
      <c r="S307" s="4" t="s">
        <v>1833</v>
      </c>
      <c r="T307" s="6" t="s">
        <v>2163</v>
      </c>
      <c r="U307" s="4" t="s">
        <v>129</v>
      </c>
      <c r="V307" s="4" t="s">
        <v>1820</v>
      </c>
      <c r="W307" s="4" t="s">
        <v>44</v>
      </c>
      <c r="X307" s="4" t="s">
        <v>36</v>
      </c>
      <c r="Y307" s="1" t="s">
        <v>27</v>
      </c>
      <c r="Z307" s="1" t="s">
        <v>27</v>
      </c>
      <c r="AA307" s="1" t="s">
        <v>27</v>
      </c>
      <c r="AC307" s="2" t="str">
        <f t="shared" si="88"/>
        <v>80</v>
      </c>
      <c r="AD307" s="2">
        <f t="shared" si="81"/>
        <v>6.21</v>
      </c>
      <c r="AE307" s="2">
        <f t="shared" si="89"/>
        <v>4.968</v>
      </c>
      <c r="AF307" s="2" t="str">
        <f t="shared" si="98"/>
        <v>30</v>
      </c>
      <c r="AG307" s="1" t="str">
        <f>IF(AK307&lt;=10,"24",IF(AK307&gt;10,"30"))</f>
        <v>30</v>
      </c>
      <c r="AH307" s="4">
        <v>20</v>
      </c>
      <c r="AI307" s="1">
        <f t="shared" si="90"/>
        <v>74.52</v>
      </c>
      <c r="AJ307" s="1">
        <f t="shared" si="91"/>
        <v>24.84</v>
      </c>
      <c r="AK307" s="7">
        <f>AE307*AH307</f>
        <v>99.36</v>
      </c>
      <c r="AL307" s="1">
        <v>0</v>
      </c>
      <c r="AM307" s="1">
        <f t="shared" ref="AM307:AM331" si="99">AK307-AL307</f>
        <v>99.36</v>
      </c>
      <c r="AO307" s="8">
        <v>99</v>
      </c>
      <c r="AP307" s="17"/>
      <c r="AR307" s="4">
        <v>15</v>
      </c>
      <c r="AS307" s="4">
        <v>30</v>
      </c>
      <c r="AT307" s="20">
        <v>30</v>
      </c>
      <c r="AU307" s="12">
        <f t="shared" si="92"/>
        <v>75</v>
      </c>
      <c r="AV307" s="17">
        <v>24</v>
      </c>
      <c r="AZ307" s="20"/>
      <c r="BA307" s="14">
        <f t="shared" si="82"/>
        <v>24</v>
      </c>
      <c r="BB307" s="17"/>
      <c r="BF307" s="20"/>
      <c r="BG307" s="16">
        <f t="shared" si="83"/>
        <v>0</v>
      </c>
      <c r="BH307" s="16">
        <f t="shared" si="84"/>
        <v>99</v>
      </c>
    </row>
    <row r="308" spans="1:60" ht="25.5" customHeight="1" x14ac:dyDescent="0.25">
      <c r="A308" s="1" t="s">
        <v>2910</v>
      </c>
      <c r="B308" s="122" t="s">
        <v>2705</v>
      </c>
      <c r="C308" s="1" t="s">
        <v>1806</v>
      </c>
      <c r="D308" s="123">
        <v>1.02</v>
      </c>
      <c r="E308" s="4" t="s">
        <v>655</v>
      </c>
      <c r="F308" s="5" t="s">
        <v>73</v>
      </c>
      <c r="G308" s="1" t="s">
        <v>27</v>
      </c>
      <c r="H308" s="1" t="s">
        <v>27</v>
      </c>
      <c r="I308" s="1" t="s">
        <v>27</v>
      </c>
      <c r="J308" s="4" t="s">
        <v>804</v>
      </c>
      <c r="K308" s="4">
        <v>100</v>
      </c>
      <c r="L308" s="4">
        <v>0</v>
      </c>
      <c r="M308" s="23" t="s">
        <v>898</v>
      </c>
      <c r="N308" s="4" t="s">
        <v>2780</v>
      </c>
      <c r="O308" s="4" t="s">
        <v>33</v>
      </c>
      <c r="P308" s="4" t="s">
        <v>38</v>
      </c>
      <c r="Q308" s="76" t="s">
        <v>2844</v>
      </c>
      <c r="R308" s="4" t="s">
        <v>117</v>
      </c>
      <c r="S308" s="4" t="s">
        <v>1833</v>
      </c>
      <c r="T308" s="6" t="s">
        <v>2163</v>
      </c>
      <c r="U308" s="4" t="s">
        <v>129</v>
      </c>
      <c r="V308" s="4" t="s">
        <v>1820</v>
      </c>
      <c r="W308" s="4" t="s">
        <v>44</v>
      </c>
      <c r="X308" s="4" t="s">
        <v>36</v>
      </c>
      <c r="Y308" s="1" t="s">
        <v>27</v>
      </c>
      <c r="Z308" s="1" t="s">
        <v>27</v>
      </c>
      <c r="AA308" s="1" t="s">
        <v>27</v>
      </c>
      <c r="AC308" s="2" t="str">
        <f t="shared" si="88"/>
        <v>85</v>
      </c>
      <c r="AD308" s="2">
        <f t="shared" si="81"/>
        <v>1.02</v>
      </c>
      <c r="AE308" s="2">
        <f t="shared" si="89"/>
        <v>0.86699999999999999</v>
      </c>
      <c r="AF308" s="2" t="str">
        <f t="shared" si="98"/>
        <v>10</v>
      </c>
      <c r="AG308" s="1" t="str">
        <f>IF(AK308&lt;=10,"24",IF(AK308&gt;10,"30"))</f>
        <v>30</v>
      </c>
      <c r="AH308" s="4">
        <v>20</v>
      </c>
      <c r="AI308" s="1">
        <f t="shared" si="90"/>
        <v>17.34</v>
      </c>
      <c r="AJ308" s="1">
        <f t="shared" si="91"/>
        <v>0</v>
      </c>
      <c r="AK308" s="7">
        <f>AE308*AH308</f>
        <v>17.34</v>
      </c>
      <c r="AL308" s="1">
        <v>0</v>
      </c>
      <c r="AM308" s="1">
        <f t="shared" si="99"/>
        <v>17.34</v>
      </c>
      <c r="AO308" s="8">
        <v>17</v>
      </c>
      <c r="AP308" s="17"/>
      <c r="AR308" s="4">
        <v>5</v>
      </c>
      <c r="AS308" s="4">
        <v>10</v>
      </c>
      <c r="AT308" s="20">
        <v>2</v>
      </c>
      <c r="AU308" s="12">
        <f t="shared" si="92"/>
        <v>17</v>
      </c>
      <c r="AV308" s="17"/>
      <c r="AZ308" s="20"/>
      <c r="BA308" s="14">
        <f t="shared" si="82"/>
        <v>0</v>
      </c>
      <c r="BB308" s="17"/>
      <c r="BF308" s="20"/>
      <c r="BG308" s="16">
        <f t="shared" si="83"/>
        <v>0</v>
      </c>
      <c r="BH308" s="16">
        <f t="shared" si="84"/>
        <v>17</v>
      </c>
    </row>
    <row r="309" spans="1:60" ht="25.5" customHeight="1" x14ac:dyDescent="0.25">
      <c r="A309" s="1" t="s">
        <v>2911</v>
      </c>
      <c r="B309" s="122" t="s">
        <v>2706</v>
      </c>
      <c r="C309" s="1" t="s">
        <v>1806</v>
      </c>
      <c r="D309" s="123">
        <v>2.2200000000000002</v>
      </c>
      <c r="E309" s="4" t="s">
        <v>655</v>
      </c>
      <c r="F309" s="5" t="s">
        <v>73</v>
      </c>
      <c r="G309" s="1" t="s">
        <v>27</v>
      </c>
      <c r="H309" s="1" t="s">
        <v>27</v>
      </c>
      <c r="I309" s="1" t="s">
        <v>27</v>
      </c>
      <c r="J309" s="4" t="s">
        <v>804</v>
      </c>
      <c r="K309" s="4">
        <v>100</v>
      </c>
      <c r="L309" s="4">
        <v>0</v>
      </c>
      <c r="M309" s="23" t="s">
        <v>898</v>
      </c>
      <c r="N309" s="4" t="s">
        <v>2781</v>
      </c>
      <c r="O309" s="4" t="s">
        <v>33</v>
      </c>
      <c r="P309" s="4" t="s">
        <v>38</v>
      </c>
      <c r="Q309" s="76" t="s">
        <v>2844</v>
      </c>
      <c r="R309" s="4" t="s">
        <v>117</v>
      </c>
      <c r="S309" s="4" t="s">
        <v>1833</v>
      </c>
      <c r="T309" s="6" t="s">
        <v>2163</v>
      </c>
      <c r="U309" s="4" t="s">
        <v>129</v>
      </c>
      <c r="V309" s="4" t="s">
        <v>1820</v>
      </c>
      <c r="W309" s="4" t="s">
        <v>44</v>
      </c>
      <c r="X309" s="4" t="s">
        <v>36</v>
      </c>
      <c r="Y309" s="1" t="s">
        <v>27</v>
      </c>
      <c r="Z309" s="1" t="s">
        <v>27</v>
      </c>
      <c r="AA309" s="1" t="s">
        <v>27</v>
      </c>
      <c r="AC309" s="2" t="str">
        <f t="shared" si="88"/>
        <v>85</v>
      </c>
      <c r="AD309" s="2">
        <f t="shared" si="81"/>
        <v>2.2200000000000002</v>
      </c>
      <c r="AE309" s="2">
        <f t="shared" si="89"/>
        <v>1.8870000000000002</v>
      </c>
      <c r="AF309" s="2" t="str">
        <f t="shared" si="98"/>
        <v>20</v>
      </c>
      <c r="AG309" s="1" t="str">
        <f>IF(AK309&lt;=10,"24",IF(AK309&gt;10,"30"))</f>
        <v>30</v>
      </c>
      <c r="AH309" s="4">
        <v>20</v>
      </c>
      <c r="AI309" s="1">
        <f t="shared" si="90"/>
        <v>37.74</v>
      </c>
      <c r="AJ309" s="1">
        <f t="shared" si="91"/>
        <v>0</v>
      </c>
      <c r="AK309" s="7">
        <f>AE309*AH309</f>
        <v>37.74</v>
      </c>
      <c r="AL309" s="1">
        <v>0</v>
      </c>
      <c r="AM309" s="1">
        <f t="shared" si="99"/>
        <v>37.74</v>
      </c>
      <c r="AO309" s="8">
        <v>38</v>
      </c>
      <c r="AP309" s="17"/>
      <c r="AR309" s="4">
        <v>10</v>
      </c>
      <c r="AS309" s="4">
        <v>20</v>
      </c>
      <c r="AT309" s="20">
        <v>8</v>
      </c>
      <c r="AU309" s="12">
        <f t="shared" si="92"/>
        <v>38</v>
      </c>
      <c r="AV309" s="17"/>
      <c r="AZ309" s="20"/>
      <c r="BA309" s="14">
        <f t="shared" si="82"/>
        <v>0</v>
      </c>
      <c r="BB309" s="17"/>
      <c r="BF309" s="20"/>
      <c r="BG309" s="16">
        <f t="shared" si="83"/>
        <v>0</v>
      </c>
      <c r="BH309" s="16">
        <f t="shared" si="84"/>
        <v>38</v>
      </c>
    </row>
    <row r="310" spans="1:60" ht="25.5" customHeight="1" x14ac:dyDescent="0.25">
      <c r="A310" s="1" t="s">
        <v>663</v>
      </c>
      <c r="B310" s="1" t="s">
        <v>664</v>
      </c>
      <c r="C310" s="1" t="s">
        <v>1806</v>
      </c>
      <c r="D310" s="2">
        <v>0.81</v>
      </c>
      <c r="E310" s="1" t="s">
        <v>655</v>
      </c>
      <c r="F310" s="1" t="s">
        <v>73</v>
      </c>
      <c r="G310" s="1" t="s">
        <v>27</v>
      </c>
      <c r="H310" s="1" t="s">
        <v>27</v>
      </c>
      <c r="I310" s="1" t="s">
        <v>27</v>
      </c>
      <c r="J310" s="4" t="s">
        <v>804</v>
      </c>
      <c r="K310" s="3">
        <v>90</v>
      </c>
      <c r="L310" s="3">
        <v>10</v>
      </c>
      <c r="M310" s="4" t="s">
        <v>28</v>
      </c>
      <c r="N310" s="4" t="s">
        <v>665</v>
      </c>
      <c r="O310" s="3" t="s">
        <v>33</v>
      </c>
      <c r="P310" s="3" t="s">
        <v>38</v>
      </c>
      <c r="Q310" s="74" t="s">
        <v>42</v>
      </c>
      <c r="R310" s="4" t="s">
        <v>117</v>
      </c>
      <c r="S310" s="4" t="s">
        <v>1833</v>
      </c>
      <c r="T310" s="6" t="s">
        <v>2163</v>
      </c>
      <c r="U310" s="4" t="s">
        <v>151</v>
      </c>
      <c r="V310" s="4" t="s">
        <v>1820</v>
      </c>
      <c r="W310" s="4" t="s">
        <v>278</v>
      </c>
      <c r="X310" s="4" t="s">
        <v>36</v>
      </c>
      <c r="Y310" s="1" t="s">
        <v>27</v>
      </c>
      <c r="Z310" s="1" t="s">
        <v>27</v>
      </c>
      <c r="AA310" s="1" t="s">
        <v>27</v>
      </c>
      <c r="AB310" s="1"/>
      <c r="AC310" s="2" t="str">
        <f t="shared" si="88"/>
        <v>100</v>
      </c>
      <c r="AD310" s="2">
        <f t="shared" si="81"/>
        <v>0.81</v>
      </c>
      <c r="AE310" s="2">
        <f t="shared" si="89"/>
        <v>0.81</v>
      </c>
      <c r="AF310" s="2" t="str">
        <f t="shared" si="98"/>
        <v>10</v>
      </c>
      <c r="AG310" s="1" t="str">
        <f>IF(AK310&lt;=10,"24",IF(AK310&gt;10,"30"))</f>
        <v>30</v>
      </c>
      <c r="AH310" s="1">
        <v>20</v>
      </c>
      <c r="AI310" s="1">
        <f t="shared" si="90"/>
        <v>14.580000000000002</v>
      </c>
      <c r="AJ310" s="1">
        <f t="shared" si="91"/>
        <v>1.6200000000000003</v>
      </c>
      <c r="AK310" s="7">
        <f>AE310*AH310</f>
        <v>16.200000000000003</v>
      </c>
      <c r="AL310" s="7">
        <v>0</v>
      </c>
      <c r="AM310" s="7">
        <f t="shared" si="99"/>
        <v>16.200000000000003</v>
      </c>
      <c r="AN310" s="7"/>
      <c r="AO310" s="8">
        <v>16</v>
      </c>
      <c r="AP310" s="9"/>
      <c r="AQ310" s="10"/>
      <c r="AR310" s="10">
        <v>5</v>
      </c>
      <c r="AS310" s="1">
        <v>10</v>
      </c>
      <c r="AT310" s="15">
        <v>1</v>
      </c>
      <c r="AU310" s="12">
        <f t="shared" si="92"/>
        <v>16</v>
      </c>
      <c r="AV310" s="13"/>
      <c r="AW310" s="10"/>
      <c r="AX310" s="1"/>
      <c r="AY310" s="10"/>
      <c r="AZ310" s="11"/>
      <c r="BA310" s="14">
        <f t="shared" si="82"/>
        <v>0</v>
      </c>
      <c r="BB310" s="9"/>
      <c r="BC310" s="1"/>
      <c r="BD310" s="1"/>
      <c r="BE310" s="1"/>
      <c r="BF310" s="15"/>
      <c r="BG310" s="16">
        <f t="shared" si="83"/>
        <v>0</v>
      </c>
      <c r="BH310" s="16">
        <f t="shared" si="84"/>
        <v>16</v>
      </c>
    </row>
    <row r="311" spans="1:60" ht="25.5" customHeight="1" x14ac:dyDescent="0.25">
      <c r="A311" s="1" t="s">
        <v>667</v>
      </c>
      <c r="B311" s="1" t="s">
        <v>668</v>
      </c>
      <c r="C311" s="1" t="s">
        <v>1806</v>
      </c>
      <c r="D311" s="2">
        <v>0.22</v>
      </c>
      <c r="E311" s="1" t="s">
        <v>655</v>
      </c>
      <c r="F311" s="1" t="s">
        <v>73</v>
      </c>
      <c r="G311" s="1" t="s">
        <v>27</v>
      </c>
      <c r="H311" s="1" t="s">
        <v>27</v>
      </c>
      <c r="I311" s="1" t="s">
        <v>27</v>
      </c>
      <c r="J311" s="4" t="s">
        <v>804</v>
      </c>
      <c r="K311" s="3">
        <v>75</v>
      </c>
      <c r="L311" s="3">
        <v>25</v>
      </c>
      <c r="M311" s="4" t="s">
        <v>2000</v>
      </c>
      <c r="N311" s="4" t="s">
        <v>669</v>
      </c>
      <c r="O311" s="3" t="s">
        <v>33</v>
      </c>
      <c r="P311" s="3" t="s">
        <v>38</v>
      </c>
      <c r="Q311" s="76" t="s">
        <v>670</v>
      </c>
      <c r="R311" s="4" t="s">
        <v>1836</v>
      </c>
      <c r="S311" s="19" t="s">
        <v>1835</v>
      </c>
      <c r="T311" s="6" t="s">
        <v>2163</v>
      </c>
      <c r="U311" s="4" t="s">
        <v>151</v>
      </c>
      <c r="V311" s="4" t="s">
        <v>1820</v>
      </c>
      <c r="W311" s="19" t="s">
        <v>1894</v>
      </c>
      <c r="X311" s="4" t="s">
        <v>36</v>
      </c>
      <c r="Y311" s="1" t="s">
        <v>27</v>
      </c>
      <c r="Z311" s="1" t="s">
        <v>27</v>
      </c>
      <c r="AA311" s="1" t="s">
        <v>27</v>
      </c>
      <c r="AB311" s="1"/>
      <c r="AC311" s="2" t="str">
        <f t="shared" si="88"/>
        <v>100</v>
      </c>
      <c r="AD311" s="2">
        <f t="shared" si="81"/>
        <v>0.22</v>
      </c>
      <c r="AE311" s="2">
        <f t="shared" si="89"/>
        <v>0.22</v>
      </c>
      <c r="AF311" s="2" t="str">
        <f t="shared" si="98"/>
        <v>5</v>
      </c>
      <c r="AG311" s="1" t="str">
        <f>IF(AK311&lt;=10,"24",IF(AK311&gt;10,"30"))</f>
        <v>24</v>
      </c>
      <c r="AH311" s="1">
        <v>20</v>
      </c>
      <c r="AI311" s="1">
        <f t="shared" si="90"/>
        <v>3.3</v>
      </c>
      <c r="AJ311" s="1">
        <f t="shared" si="91"/>
        <v>1.1000000000000001</v>
      </c>
      <c r="AK311" s="7">
        <f>AE311*AH311</f>
        <v>4.4000000000000004</v>
      </c>
      <c r="AL311" s="7">
        <v>0</v>
      </c>
      <c r="AM311" s="7">
        <f t="shared" si="99"/>
        <v>4.4000000000000004</v>
      </c>
      <c r="AN311" s="7"/>
      <c r="AO311" s="8">
        <v>4</v>
      </c>
      <c r="AP311" s="9"/>
      <c r="AQ311" s="1"/>
      <c r="AR311" s="45">
        <v>4</v>
      </c>
      <c r="AT311" s="15"/>
      <c r="AU311" s="12">
        <f t="shared" si="92"/>
        <v>4</v>
      </c>
      <c r="AV311" s="9"/>
      <c r="AW311" s="1"/>
      <c r="AX311" s="1"/>
      <c r="AY311" s="1"/>
      <c r="AZ311" s="15"/>
      <c r="BA311" s="14">
        <f t="shared" si="82"/>
        <v>0</v>
      </c>
      <c r="BB311" s="9"/>
      <c r="BC311" s="1"/>
      <c r="BD311" s="1"/>
      <c r="BE311" s="1"/>
      <c r="BF311" s="15"/>
      <c r="BG311" s="16">
        <f t="shared" si="83"/>
        <v>0</v>
      </c>
      <c r="BH311" s="16">
        <f t="shared" si="84"/>
        <v>4</v>
      </c>
    </row>
    <row r="312" spans="1:60" ht="25.5" customHeight="1" x14ac:dyDescent="0.25">
      <c r="A312" s="4" t="s">
        <v>1051</v>
      </c>
      <c r="B312" s="21" t="s">
        <v>1052</v>
      </c>
      <c r="C312" s="5" t="s">
        <v>1816</v>
      </c>
      <c r="D312" s="53">
        <v>0.06</v>
      </c>
      <c r="E312" s="21" t="s">
        <v>655</v>
      </c>
      <c r="F312" s="18" t="s">
        <v>37</v>
      </c>
      <c r="G312" s="4" t="s">
        <v>1053</v>
      </c>
      <c r="H312" s="1" t="s">
        <v>1823</v>
      </c>
      <c r="I312" s="1" t="s">
        <v>27</v>
      </c>
      <c r="J312" s="21" t="s">
        <v>2970</v>
      </c>
      <c r="K312" s="22">
        <v>0</v>
      </c>
      <c r="L312" s="21">
        <v>100</v>
      </c>
      <c r="M312" s="23" t="s">
        <v>1054</v>
      </c>
      <c r="N312" s="23" t="s">
        <v>1055</v>
      </c>
      <c r="O312" s="3" t="s">
        <v>33</v>
      </c>
      <c r="P312" s="4" t="s">
        <v>38</v>
      </c>
      <c r="Q312" s="10" t="s">
        <v>42</v>
      </c>
      <c r="R312" s="5"/>
      <c r="S312" s="5"/>
      <c r="T312" s="5"/>
      <c r="U312" s="5"/>
      <c r="V312" s="5"/>
      <c r="W312" s="5"/>
      <c r="X312" s="5" t="s">
        <v>36</v>
      </c>
      <c r="Y312" s="54">
        <v>43537</v>
      </c>
      <c r="Z312" s="21" t="s">
        <v>32</v>
      </c>
      <c r="AA312" s="54">
        <v>44633</v>
      </c>
      <c r="AB312" s="54"/>
      <c r="AC312" s="2" t="str">
        <f t="shared" si="88"/>
        <v>100</v>
      </c>
      <c r="AD312" s="2">
        <f t="shared" si="81"/>
        <v>0.06</v>
      </c>
      <c r="AE312" s="2">
        <f t="shared" si="89"/>
        <v>0.06</v>
      </c>
      <c r="AF312" s="1" t="str">
        <f t="shared" si="98"/>
        <v>5</v>
      </c>
      <c r="AG312" s="1">
        <v>12</v>
      </c>
      <c r="AH312" s="1" t="s">
        <v>27</v>
      </c>
      <c r="AI312" s="1">
        <f t="shared" si="90"/>
        <v>0</v>
      </c>
      <c r="AJ312" s="1">
        <f t="shared" si="91"/>
        <v>1</v>
      </c>
      <c r="AK312" s="25">
        <v>1</v>
      </c>
      <c r="AL312" s="1">
        <v>0</v>
      </c>
      <c r="AM312" s="1">
        <f t="shared" si="99"/>
        <v>1</v>
      </c>
      <c r="AN312" s="1"/>
      <c r="AO312" s="47">
        <v>1</v>
      </c>
      <c r="AP312" s="27"/>
      <c r="AQ312" s="28">
        <v>1</v>
      </c>
      <c r="AR312" s="25"/>
      <c r="AT312" s="29"/>
      <c r="AU312" s="12">
        <f t="shared" si="92"/>
        <v>1</v>
      </c>
      <c r="AV312" s="30"/>
      <c r="AW312" s="28"/>
      <c r="AX312" s="28"/>
      <c r="AY312" s="28"/>
      <c r="AZ312" s="39"/>
      <c r="BA312" s="14">
        <f t="shared" si="82"/>
        <v>0</v>
      </c>
      <c r="BB312" s="30"/>
      <c r="BC312" s="28"/>
      <c r="BD312" s="28"/>
      <c r="BE312" s="28"/>
      <c r="BF312" s="39"/>
      <c r="BG312" s="16">
        <f t="shared" si="83"/>
        <v>0</v>
      </c>
      <c r="BH312" s="16">
        <f t="shared" si="84"/>
        <v>1</v>
      </c>
    </row>
    <row r="313" spans="1:60" ht="25.5" customHeight="1" x14ac:dyDescent="0.25">
      <c r="A313" s="1" t="s">
        <v>686</v>
      </c>
      <c r="B313" s="1" t="s">
        <v>687</v>
      </c>
      <c r="C313" s="1" t="s">
        <v>1806</v>
      </c>
      <c r="D313" s="2">
        <v>2.34</v>
      </c>
      <c r="E313" s="1" t="s">
        <v>688</v>
      </c>
      <c r="F313" s="1" t="s">
        <v>29</v>
      </c>
      <c r="G313" s="1" t="s">
        <v>27</v>
      </c>
      <c r="H313" s="1" t="s">
        <v>27</v>
      </c>
      <c r="I313" s="1" t="s">
        <v>27</v>
      </c>
      <c r="J313" s="4" t="s">
        <v>804</v>
      </c>
      <c r="K313" s="4">
        <v>95</v>
      </c>
      <c r="L313" s="4">
        <v>5</v>
      </c>
      <c r="M313" s="4" t="s">
        <v>30</v>
      </c>
      <c r="N313" s="4" t="s">
        <v>689</v>
      </c>
      <c r="O313" s="3" t="s">
        <v>2056</v>
      </c>
      <c r="P313" s="3" t="s">
        <v>38</v>
      </c>
      <c r="Q313" s="74" t="s">
        <v>42</v>
      </c>
      <c r="R313" s="4" t="s">
        <v>117</v>
      </c>
      <c r="S313" s="4" t="s">
        <v>1833</v>
      </c>
      <c r="T313" s="6" t="s">
        <v>2163</v>
      </c>
      <c r="U313" s="4" t="s">
        <v>1875</v>
      </c>
      <c r="V313" s="4" t="s">
        <v>1820</v>
      </c>
      <c r="W313" s="4" t="s">
        <v>44</v>
      </c>
      <c r="X313" s="4" t="s">
        <v>36</v>
      </c>
      <c r="Y313" s="1" t="s">
        <v>27</v>
      </c>
      <c r="Z313" s="1" t="s">
        <v>27</v>
      </c>
      <c r="AA313" s="1" t="s">
        <v>27</v>
      </c>
      <c r="AB313" s="1"/>
      <c r="AC313" s="2" t="str">
        <f t="shared" si="88"/>
        <v>85</v>
      </c>
      <c r="AD313" s="2">
        <f t="shared" si="81"/>
        <v>2.34</v>
      </c>
      <c r="AE313" s="2">
        <f t="shared" si="89"/>
        <v>1.9889999999999999</v>
      </c>
      <c r="AF313" s="2" t="str">
        <f t="shared" si="98"/>
        <v>30</v>
      </c>
      <c r="AG313" s="1" t="str">
        <f>IF(AK313&lt;=10,"24",IF(AK313&gt;10,"30"))</f>
        <v>30</v>
      </c>
      <c r="AH313" s="1">
        <v>30</v>
      </c>
      <c r="AI313" s="1">
        <f t="shared" si="90"/>
        <v>56.686499999999995</v>
      </c>
      <c r="AJ313" s="1">
        <f t="shared" si="91"/>
        <v>2.9834999999999998</v>
      </c>
      <c r="AK313" s="7">
        <f>AE313*AH313</f>
        <v>59.669999999999995</v>
      </c>
      <c r="AL313" s="7">
        <v>0</v>
      </c>
      <c r="AM313" s="7">
        <f t="shared" si="99"/>
        <v>59.669999999999995</v>
      </c>
      <c r="AN313" s="7"/>
      <c r="AO313" s="8">
        <v>60</v>
      </c>
      <c r="AP313" s="9"/>
      <c r="AQ313" s="1"/>
      <c r="AR313" s="4">
        <v>15</v>
      </c>
      <c r="AS313" s="4">
        <v>30</v>
      </c>
      <c r="AT313" s="15">
        <v>15</v>
      </c>
      <c r="AU313" s="12">
        <f t="shared" si="92"/>
        <v>60</v>
      </c>
      <c r="AV313" s="9"/>
      <c r="AW313" s="10"/>
      <c r="AX313" s="10"/>
      <c r="AY313" s="10"/>
      <c r="AZ313" s="11"/>
      <c r="BA313" s="14">
        <f t="shared" si="82"/>
        <v>0</v>
      </c>
      <c r="BB313" s="9"/>
      <c r="BC313" s="1"/>
      <c r="BD313" s="1"/>
      <c r="BE313" s="1"/>
      <c r="BF313" s="15"/>
      <c r="BG313" s="16">
        <f t="shared" si="83"/>
        <v>0</v>
      </c>
      <c r="BH313" s="16">
        <f t="shared" si="84"/>
        <v>60</v>
      </c>
    </row>
    <row r="314" spans="1:60" ht="25.5" customHeight="1" x14ac:dyDescent="0.25">
      <c r="A314" s="1" t="s">
        <v>696</v>
      </c>
      <c r="B314" s="1" t="s">
        <v>697</v>
      </c>
      <c r="C314" s="1" t="s">
        <v>1806</v>
      </c>
      <c r="D314" s="2">
        <v>2.02</v>
      </c>
      <c r="E314" s="1" t="s">
        <v>688</v>
      </c>
      <c r="F314" s="1" t="s">
        <v>29</v>
      </c>
      <c r="G314" s="1" t="s">
        <v>27</v>
      </c>
      <c r="H314" s="1" t="s">
        <v>27</v>
      </c>
      <c r="I314" s="1" t="s">
        <v>27</v>
      </c>
      <c r="J314" s="4" t="s">
        <v>804</v>
      </c>
      <c r="K314" s="4">
        <v>100</v>
      </c>
      <c r="L314" s="4">
        <v>0</v>
      </c>
      <c r="M314" s="4" t="s">
        <v>30</v>
      </c>
      <c r="N314" s="4" t="s">
        <v>698</v>
      </c>
      <c r="O314" s="3" t="s">
        <v>33</v>
      </c>
      <c r="P314" s="3" t="s">
        <v>38</v>
      </c>
      <c r="Q314" s="74" t="s">
        <v>42</v>
      </c>
      <c r="R314" s="4" t="s">
        <v>2280</v>
      </c>
      <c r="S314" s="4" t="s">
        <v>2263</v>
      </c>
      <c r="T314" s="6" t="s">
        <v>2163</v>
      </c>
      <c r="U314" s="4" t="s">
        <v>151</v>
      </c>
      <c r="V314" s="4" t="s">
        <v>1861</v>
      </c>
      <c r="W314" s="4" t="s">
        <v>1940</v>
      </c>
      <c r="X314" s="4" t="s">
        <v>36</v>
      </c>
      <c r="Y314" s="1" t="s">
        <v>27</v>
      </c>
      <c r="Z314" s="1" t="s">
        <v>27</v>
      </c>
      <c r="AA314" s="1" t="s">
        <v>27</v>
      </c>
      <c r="AB314" s="1"/>
      <c r="AC314" s="2" t="str">
        <f t="shared" si="88"/>
        <v>85</v>
      </c>
      <c r="AD314" s="2">
        <f t="shared" ref="AD314:AD377" si="100">D314</f>
        <v>2.02</v>
      </c>
      <c r="AE314" s="2">
        <f t="shared" si="89"/>
        <v>1.7169999999999999</v>
      </c>
      <c r="AF314" s="2" t="str">
        <f t="shared" si="98"/>
        <v>30</v>
      </c>
      <c r="AG314" s="1" t="str">
        <f>IF(AK314&lt;=10,"24",IF(AK314&gt;10,"30"))</f>
        <v>30</v>
      </c>
      <c r="AH314" s="1">
        <v>30</v>
      </c>
      <c r="AI314" s="1">
        <f t="shared" si="90"/>
        <v>51.51</v>
      </c>
      <c r="AJ314" s="1">
        <f t="shared" si="91"/>
        <v>0</v>
      </c>
      <c r="AK314" s="7">
        <f>AE314*AH314</f>
        <v>51.51</v>
      </c>
      <c r="AL314" s="7">
        <v>0</v>
      </c>
      <c r="AM314" s="7">
        <f t="shared" si="99"/>
        <v>51.51</v>
      </c>
      <c r="AN314" s="7"/>
      <c r="AO314" s="8">
        <v>52</v>
      </c>
      <c r="AP314" s="9"/>
      <c r="AQ314" s="10"/>
      <c r="AR314" s="4">
        <v>15</v>
      </c>
      <c r="AS314" s="4">
        <v>30</v>
      </c>
      <c r="AT314" s="15">
        <v>7</v>
      </c>
      <c r="AU314" s="12">
        <f t="shared" si="92"/>
        <v>52</v>
      </c>
      <c r="AV314" s="9"/>
      <c r="AW314" s="10"/>
      <c r="AX314" s="1"/>
      <c r="AY314" s="10"/>
      <c r="AZ314" s="11"/>
      <c r="BA314" s="14">
        <f t="shared" ref="BA314:BA377" si="101">AV314+AW314+AX314+AY314+AZ314</f>
        <v>0</v>
      </c>
      <c r="BB314" s="9"/>
      <c r="BC314" s="1"/>
      <c r="BD314" s="1"/>
      <c r="BE314" s="1"/>
      <c r="BF314" s="15"/>
      <c r="BG314" s="16">
        <f t="shared" ref="BG314:BG377" si="102">BB314+BC314+BD314+BE314+BF314</f>
        <v>0</v>
      </c>
      <c r="BH314" s="16">
        <f t="shared" ref="BH314:BH377" si="103">SUM(AU314,BA314,BG314)</f>
        <v>52</v>
      </c>
    </row>
    <row r="315" spans="1:60" ht="25.5" customHeight="1" x14ac:dyDescent="0.25">
      <c r="A315" s="5" t="s">
        <v>1056</v>
      </c>
      <c r="B315" s="5" t="s">
        <v>1057</v>
      </c>
      <c r="C315" s="5" t="s">
        <v>1816</v>
      </c>
      <c r="D315" s="5">
        <v>0.09</v>
      </c>
      <c r="E315" s="5" t="s">
        <v>688</v>
      </c>
      <c r="F315" s="5" t="s">
        <v>29</v>
      </c>
      <c r="G315" s="5" t="s">
        <v>1058</v>
      </c>
      <c r="H315" s="1" t="s">
        <v>1824</v>
      </c>
      <c r="I315" s="1" t="s">
        <v>27</v>
      </c>
      <c r="J315" s="18" t="s">
        <v>804</v>
      </c>
      <c r="K315" s="5">
        <v>80</v>
      </c>
      <c r="L315" s="5">
        <v>20</v>
      </c>
      <c r="M315" s="5" t="s">
        <v>818</v>
      </c>
      <c r="N315" s="5" t="s">
        <v>793</v>
      </c>
      <c r="O315" s="3" t="s">
        <v>2286</v>
      </c>
      <c r="P315" s="4" t="s">
        <v>38</v>
      </c>
      <c r="Q315" s="75" t="s">
        <v>42</v>
      </c>
      <c r="R315" s="5"/>
      <c r="S315" s="5"/>
      <c r="T315" s="5"/>
      <c r="U315" s="5"/>
      <c r="V315" s="5"/>
      <c r="W315" s="5"/>
      <c r="X315" s="5" t="s">
        <v>36</v>
      </c>
      <c r="Y315" s="35">
        <v>43802</v>
      </c>
      <c r="Z315" s="5" t="s">
        <v>32</v>
      </c>
      <c r="AA315" s="35">
        <v>44898</v>
      </c>
      <c r="AB315" s="35"/>
      <c r="AC315" s="2" t="str">
        <f t="shared" si="88"/>
        <v>100</v>
      </c>
      <c r="AD315" s="2">
        <f t="shared" si="100"/>
        <v>0.09</v>
      </c>
      <c r="AE315" s="2">
        <f t="shared" si="89"/>
        <v>0.09</v>
      </c>
      <c r="AF315" s="2" t="str">
        <f t="shared" si="98"/>
        <v>5</v>
      </c>
      <c r="AG315" s="1">
        <v>18</v>
      </c>
      <c r="AH315" s="36" t="s">
        <v>27</v>
      </c>
      <c r="AI315" s="1">
        <f t="shared" si="90"/>
        <v>0.8</v>
      </c>
      <c r="AJ315" s="1">
        <f t="shared" si="91"/>
        <v>0.2</v>
      </c>
      <c r="AK315" s="36">
        <v>1</v>
      </c>
      <c r="AL315" s="1">
        <v>0</v>
      </c>
      <c r="AM315" s="1">
        <f t="shared" si="99"/>
        <v>1</v>
      </c>
      <c r="AN315" s="1"/>
      <c r="AO315" s="47">
        <v>1</v>
      </c>
      <c r="AP315" s="38"/>
      <c r="AQ315" s="5">
        <v>1</v>
      </c>
      <c r="AS315" s="25"/>
      <c r="AT315" s="48"/>
      <c r="AU315" s="12">
        <f t="shared" si="92"/>
        <v>1</v>
      </c>
      <c r="AV315" s="30"/>
      <c r="AW315" s="28"/>
      <c r="AX315" s="36"/>
      <c r="AY315" s="36"/>
      <c r="AZ315" s="40"/>
      <c r="BA315" s="14">
        <f t="shared" si="101"/>
        <v>0</v>
      </c>
      <c r="BB315" s="49"/>
      <c r="BC315" s="36"/>
      <c r="BD315" s="36"/>
      <c r="BE315" s="36"/>
      <c r="BF315" s="40"/>
      <c r="BG315" s="16">
        <f t="shared" si="102"/>
        <v>0</v>
      </c>
      <c r="BH315" s="16">
        <f t="shared" si="103"/>
        <v>1</v>
      </c>
    </row>
    <row r="316" spans="1:60" ht="25.5" customHeight="1" x14ac:dyDescent="0.25">
      <c r="A316" s="1" t="s">
        <v>2473</v>
      </c>
      <c r="B316" s="1" t="s">
        <v>704</v>
      </c>
      <c r="C316" s="1" t="s">
        <v>1806</v>
      </c>
      <c r="D316" s="2">
        <v>0.41</v>
      </c>
      <c r="E316" s="1" t="s">
        <v>688</v>
      </c>
      <c r="F316" s="1" t="s">
        <v>29</v>
      </c>
      <c r="G316" s="1" t="s">
        <v>27</v>
      </c>
      <c r="H316" s="1" t="s">
        <v>27</v>
      </c>
      <c r="I316" s="1" t="s">
        <v>27</v>
      </c>
      <c r="J316" s="4" t="s">
        <v>804</v>
      </c>
      <c r="K316" s="4">
        <v>100</v>
      </c>
      <c r="L316" s="4">
        <v>0</v>
      </c>
      <c r="M316" s="4" t="s">
        <v>2010</v>
      </c>
      <c r="N316" s="4" t="s">
        <v>2581</v>
      </c>
      <c r="O316" s="4" t="s">
        <v>2232</v>
      </c>
      <c r="P316" s="3" t="s">
        <v>38</v>
      </c>
      <c r="Q316" s="74" t="s">
        <v>42</v>
      </c>
      <c r="R316" s="4" t="s">
        <v>117</v>
      </c>
      <c r="S316" s="4" t="s">
        <v>1833</v>
      </c>
      <c r="T316" s="6" t="s">
        <v>2163</v>
      </c>
      <c r="U316" s="4" t="s">
        <v>151</v>
      </c>
      <c r="V316" s="4" t="s">
        <v>1820</v>
      </c>
      <c r="W316" s="4" t="s">
        <v>1901</v>
      </c>
      <c r="X316" s="4" t="s">
        <v>36</v>
      </c>
      <c r="Y316" s="1" t="s">
        <v>27</v>
      </c>
      <c r="Z316" s="1" t="s">
        <v>27</v>
      </c>
      <c r="AA316" s="1" t="s">
        <v>27</v>
      </c>
      <c r="AB316" s="1"/>
      <c r="AC316" s="2" t="str">
        <f t="shared" si="88"/>
        <v>100</v>
      </c>
      <c r="AD316" s="2">
        <f t="shared" si="100"/>
        <v>0.41</v>
      </c>
      <c r="AE316" s="2">
        <f t="shared" si="89"/>
        <v>0.41</v>
      </c>
      <c r="AF316" s="2" t="str">
        <f t="shared" si="98"/>
        <v>10</v>
      </c>
      <c r="AG316" s="1" t="str">
        <f>IF(AK316&lt;=10,"24",IF(AK316&gt;10,"30"))</f>
        <v>30</v>
      </c>
      <c r="AH316" s="1">
        <v>30</v>
      </c>
      <c r="AI316" s="1">
        <f t="shared" si="90"/>
        <v>12.3</v>
      </c>
      <c r="AJ316" s="1">
        <f t="shared" si="91"/>
        <v>0</v>
      </c>
      <c r="AK316" s="7">
        <f>AE316*AH316</f>
        <v>12.299999999999999</v>
      </c>
      <c r="AL316" s="7">
        <v>0</v>
      </c>
      <c r="AM316" s="7">
        <f t="shared" si="99"/>
        <v>12.299999999999999</v>
      </c>
      <c r="AN316" s="7"/>
      <c r="AO316" s="8">
        <v>12</v>
      </c>
      <c r="AP316" s="9"/>
      <c r="AQ316" s="10"/>
      <c r="AR316" s="10">
        <v>5</v>
      </c>
      <c r="AS316" s="10">
        <v>7</v>
      </c>
      <c r="AT316" s="11"/>
      <c r="AU316" s="12">
        <f t="shared" si="92"/>
        <v>12</v>
      </c>
      <c r="AV316" s="13"/>
      <c r="AW316" s="1"/>
      <c r="AX316" s="1"/>
      <c r="AY316" s="1"/>
      <c r="AZ316" s="15"/>
      <c r="BA316" s="14">
        <f t="shared" si="101"/>
        <v>0</v>
      </c>
      <c r="BB316" s="9"/>
      <c r="BC316" s="1"/>
      <c r="BD316" s="1"/>
      <c r="BE316" s="1"/>
      <c r="BF316" s="15"/>
      <c r="BG316" s="16">
        <f t="shared" si="102"/>
        <v>0</v>
      </c>
      <c r="BH316" s="16">
        <f t="shared" si="103"/>
        <v>12</v>
      </c>
    </row>
    <row r="317" spans="1:60" ht="25.5" customHeight="1" x14ac:dyDescent="0.25">
      <c r="A317" s="4" t="s">
        <v>2474</v>
      </c>
      <c r="B317" s="1" t="s">
        <v>2139</v>
      </c>
      <c r="C317" s="1" t="s">
        <v>1806</v>
      </c>
      <c r="D317" s="2">
        <v>0.06</v>
      </c>
      <c r="E317" s="4" t="s">
        <v>688</v>
      </c>
      <c r="F317" s="1" t="s">
        <v>29</v>
      </c>
      <c r="G317" s="1" t="s">
        <v>27</v>
      </c>
      <c r="H317" s="1" t="s">
        <v>27</v>
      </c>
      <c r="I317" s="1" t="s">
        <v>27</v>
      </c>
      <c r="J317" s="4" t="s">
        <v>804</v>
      </c>
      <c r="K317" s="46" t="s">
        <v>2169</v>
      </c>
      <c r="L317" s="46" t="s">
        <v>2170</v>
      </c>
      <c r="M317" s="46" t="s">
        <v>2176</v>
      </c>
      <c r="N317" s="4" t="s">
        <v>2389</v>
      </c>
      <c r="O317" s="4" t="s">
        <v>33</v>
      </c>
      <c r="P317" s="4" t="s">
        <v>38</v>
      </c>
      <c r="Q317" s="76" t="s">
        <v>42</v>
      </c>
      <c r="R317" s="4" t="s">
        <v>117</v>
      </c>
      <c r="S317" s="4" t="s">
        <v>117</v>
      </c>
      <c r="T317" s="6" t="s">
        <v>2163</v>
      </c>
      <c r="U317" s="4" t="s">
        <v>151</v>
      </c>
      <c r="V317" s="19" t="s">
        <v>1820</v>
      </c>
      <c r="W317" s="4" t="s">
        <v>1966</v>
      </c>
      <c r="X317" s="4" t="s">
        <v>36</v>
      </c>
      <c r="Y317" s="1" t="s">
        <v>27</v>
      </c>
      <c r="Z317" s="1" t="s">
        <v>27</v>
      </c>
      <c r="AA317" s="1" t="s">
        <v>27</v>
      </c>
      <c r="AC317" s="2" t="str">
        <f t="shared" si="88"/>
        <v>100</v>
      </c>
      <c r="AD317" s="2">
        <f t="shared" si="100"/>
        <v>0.06</v>
      </c>
      <c r="AE317" s="2">
        <f t="shared" si="89"/>
        <v>0.06</v>
      </c>
      <c r="AF317" s="2" t="str">
        <f t="shared" si="98"/>
        <v>5</v>
      </c>
      <c r="AG317" s="1" t="str">
        <f>IF(AK317&lt;=10,"24",IF(AK317&gt;10,"30"))</f>
        <v>24</v>
      </c>
      <c r="AH317" s="4">
        <v>30</v>
      </c>
      <c r="AI317" s="1">
        <f t="shared" si="90"/>
        <v>1.7999999999999998</v>
      </c>
      <c r="AJ317" s="1">
        <f t="shared" si="91"/>
        <v>0</v>
      </c>
      <c r="AK317" s="7">
        <f>AE317*AH317</f>
        <v>1.7999999999999998</v>
      </c>
      <c r="AL317" s="7">
        <v>0</v>
      </c>
      <c r="AM317" s="7">
        <f t="shared" si="99"/>
        <v>1.7999999999999998</v>
      </c>
      <c r="AO317" s="8">
        <v>2</v>
      </c>
      <c r="AP317" s="17"/>
      <c r="AR317" s="4">
        <v>2</v>
      </c>
      <c r="AT317" s="20"/>
      <c r="AU317" s="12">
        <f t="shared" si="92"/>
        <v>2</v>
      </c>
      <c r="AV317" s="17"/>
      <c r="AZ317" s="20"/>
      <c r="BA317" s="14">
        <f t="shared" si="101"/>
        <v>0</v>
      </c>
      <c r="BB317" s="17"/>
      <c r="BF317" s="20"/>
      <c r="BG317" s="16">
        <f t="shared" si="102"/>
        <v>0</v>
      </c>
      <c r="BH317" s="16">
        <f t="shared" si="103"/>
        <v>2</v>
      </c>
    </row>
    <row r="318" spans="1:60" ht="25.5" customHeight="1" x14ac:dyDescent="0.25">
      <c r="A318" s="4" t="s">
        <v>2912</v>
      </c>
      <c r="B318" s="122" t="s">
        <v>2707</v>
      </c>
      <c r="C318" s="1" t="s">
        <v>1806</v>
      </c>
      <c r="D318" s="123">
        <v>0.64</v>
      </c>
      <c r="E318" s="4" t="s">
        <v>688</v>
      </c>
      <c r="F318" s="5" t="s">
        <v>29</v>
      </c>
      <c r="G318" s="1" t="s">
        <v>27</v>
      </c>
      <c r="H318" s="1" t="s">
        <v>27</v>
      </c>
      <c r="I318" s="1" t="s">
        <v>27</v>
      </c>
      <c r="J318" s="4" t="s">
        <v>804</v>
      </c>
      <c r="K318" s="4">
        <v>100</v>
      </c>
      <c r="L318" s="4">
        <v>0</v>
      </c>
      <c r="M318" s="23" t="s">
        <v>898</v>
      </c>
      <c r="N318" s="4" t="s">
        <v>2824</v>
      </c>
      <c r="O318" s="4" t="s">
        <v>33</v>
      </c>
      <c r="P318" s="4" t="s">
        <v>38</v>
      </c>
      <c r="Q318" s="76" t="s">
        <v>42</v>
      </c>
      <c r="R318" s="4" t="s">
        <v>117</v>
      </c>
      <c r="S318" s="4" t="s">
        <v>1833</v>
      </c>
      <c r="T318" s="6" t="s">
        <v>2163</v>
      </c>
      <c r="U318" s="4" t="s">
        <v>129</v>
      </c>
      <c r="V318" s="4" t="s">
        <v>1820</v>
      </c>
      <c r="W318" s="4" t="s">
        <v>44</v>
      </c>
      <c r="X318" s="4" t="s">
        <v>36</v>
      </c>
      <c r="Y318" s="1" t="s">
        <v>27</v>
      </c>
      <c r="Z318" s="1" t="s">
        <v>27</v>
      </c>
      <c r="AA318" s="1" t="s">
        <v>27</v>
      </c>
      <c r="AC318" s="2" t="str">
        <f t="shared" si="88"/>
        <v>100</v>
      </c>
      <c r="AD318" s="2">
        <f t="shared" si="100"/>
        <v>0.64</v>
      </c>
      <c r="AE318" s="2">
        <f t="shared" si="89"/>
        <v>0.64</v>
      </c>
      <c r="AF318" s="2" t="str">
        <f t="shared" si="98"/>
        <v>10</v>
      </c>
      <c r="AG318" s="1" t="str">
        <f>IF(AK318&lt;=10,"24",IF(AK318&gt;10,"30"))</f>
        <v>30</v>
      </c>
      <c r="AH318" s="4">
        <v>30</v>
      </c>
      <c r="AI318" s="1">
        <f t="shared" si="90"/>
        <v>19.2</v>
      </c>
      <c r="AJ318" s="1">
        <f t="shared" si="91"/>
        <v>0</v>
      </c>
      <c r="AK318" s="7">
        <f>AE318*AH318</f>
        <v>19.2</v>
      </c>
      <c r="AL318" s="1">
        <v>0</v>
      </c>
      <c r="AM318" s="1">
        <f t="shared" si="99"/>
        <v>19.2</v>
      </c>
      <c r="AO318" s="8">
        <v>19</v>
      </c>
      <c r="AP318" s="17"/>
      <c r="AR318" s="4">
        <v>5</v>
      </c>
      <c r="AS318" s="4">
        <v>10</v>
      </c>
      <c r="AT318" s="20">
        <v>4</v>
      </c>
      <c r="AU318" s="12">
        <f t="shared" si="92"/>
        <v>19</v>
      </c>
      <c r="AV318" s="17"/>
      <c r="AZ318" s="20"/>
      <c r="BA318" s="14">
        <f t="shared" si="101"/>
        <v>0</v>
      </c>
      <c r="BB318" s="17"/>
      <c r="BF318" s="20"/>
      <c r="BG318" s="16">
        <f t="shared" si="102"/>
        <v>0</v>
      </c>
      <c r="BH318" s="16">
        <f t="shared" si="103"/>
        <v>19</v>
      </c>
    </row>
    <row r="319" spans="1:60" ht="25.5" customHeight="1" x14ac:dyDescent="0.25">
      <c r="A319" s="4" t="s">
        <v>1059</v>
      </c>
      <c r="B319" s="4" t="s">
        <v>1060</v>
      </c>
      <c r="C319" s="5" t="s">
        <v>1816</v>
      </c>
      <c r="D319" s="53">
        <v>0.06</v>
      </c>
      <c r="E319" s="4" t="s">
        <v>688</v>
      </c>
      <c r="F319" s="4" t="s">
        <v>29</v>
      </c>
      <c r="G319" s="4" t="s">
        <v>1061</v>
      </c>
      <c r="H319" s="1" t="s">
        <v>1823</v>
      </c>
      <c r="I319" s="1" t="s">
        <v>27</v>
      </c>
      <c r="J319" s="18" t="s">
        <v>804</v>
      </c>
      <c r="K319" s="22">
        <v>100</v>
      </c>
      <c r="L319" s="4">
        <v>0</v>
      </c>
      <c r="M319" s="23" t="s">
        <v>811</v>
      </c>
      <c r="N319" s="23" t="s">
        <v>28</v>
      </c>
      <c r="O319" s="3" t="s">
        <v>2286</v>
      </c>
      <c r="P319" s="4" t="s">
        <v>38</v>
      </c>
      <c r="Q319" s="75" t="s">
        <v>42</v>
      </c>
      <c r="R319" s="5"/>
      <c r="S319" s="5"/>
      <c r="T319" s="5"/>
      <c r="U319" s="5"/>
      <c r="V319" s="5"/>
      <c r="W319" s="5"/>
      <c r="X319" s="5" t="s">
        <v>36</v>
      </c>
      <c r="Y319" s="24">
        <v>43231</v>
      </c>
      <c r="Z319" s="4" t="s">
        <v>32</v>
      </c>
      <c r="AA319" s="24">
        <v>44327</v>
      </c>
      <c r="AB319" s="24"/>
      <c r="AC319" s="2" t="str">
        <f t="shared" si="88"/>
        <v>100</v>
      </c>
      <c r="AD319" s="2">
        <f t="shared" si="100"/>
        <v>0.06</v>
      </c>
      <c r="AE319" s="2">
        <f t="shared" si="89"/>
        <v>0.06</v>
      </c>
      <c r="AF319" s="1" t="str">
        <f t="shared" si="98"/>
        <v>5</v>
      </c>
      <c r="AG319" s="1">
        <v>12</v>
      </c>
      <c r="AH319" s="1" t="s">
        <v>27</v>
      </c>
      <c r="AI319" s="1">
        <f t="shared" si="90"/>
        <v>1</v>
      </c>
      <c r="AJ319" s="1">
        <f t="shared" si="91"/>
        <v>0</v>
      </c>
      <c r="AK319" s="25">
        <v>1</v>
      </c>
      <c r="AL319" s="1">
        <v>0</v>
      </c>
      <c r="AM319" s="1">
        <f t="shared" si="99"/>
        <v>1</v>
      </c>
      <c r="AN319" s="1"/>
      <c r="AO319" s="47">
        <v>1</v>
      </c>
      <c r="AP319" s="27"/>
      <c r="AQ319" s="28">
        <v>1</v>
      </c>
      <c r="AR319" s="25"/>
      <c r="AT319" s="29"/>
      <c r="AU319" s="12">
        <f t="shared" si="92"/>
        <v>1</v>
      </c>
      <c r="AV319" s="30"/>
      <c r="AW319" s="28"/>
      <c r="AX319" s="1"/>
      <c r="AY319" s="1"/>
      <c r="AZ319" s="15"/>
      <c r="BA319" s="14">
        <f t="shared" si="101"/>
        <v>0</v>
      </c>
      <c r="BB319" s="9"/>
      <c r="BC319" s="1"/>
      <c r="BD319" s="1"/>
      <c r="BE319" s="1"/>
      <c r="BF319" s="15"/>
      <c r="BG319" s="16">
        <f t="shared" si="102"/>
        <v>0</v>
      </c>
      <c r="BH319" s="16">
        <f t="shared" si="103"/>
        <v>1</v>
      </c>
    </row>
    <row r="320" spans="1:60" ht="25.5" customHeight="1" x14ac:dyDescent="0.25">
      <c r="A320" s="1" t="s">
        <v>699</v>
      </c>
      <c r="B320" s="1" t="s">
        <v>700</v>
      </c>
      <c r="C320" s="1" t="s">
        <v>1806</v>
      </c>
      <c r="D320" s="2">
        <v>4</v>
      </c>
      <c r="E320" s="1" t="s">
        <v>688</v>
      </c>
      <c r="F320" s="1" t="s">
        <v>29</v>
      </c>
      <c r="G320" s="1" t="s">
        <v>27</v>
      </c>
      <c r="H320" s="1" t="s">
        <v>27</v>
      </c>
      <c r="I320" s="1" t="s">
        <v>27</v>
      </c>
      <c r="J320" s="4" t="s">
        <v>804</v>
      </c>
      <c r="K320" s="4">
        <v>95</v>
      </c>
      <c r="L320" s="4">
        <v>5</v>
      </c>
      <c r="M320" s="4" t="s">
        <v>30</v>
      </c>
      <c r="N320" s="4" t="s">
        <v>701</v>
      </c>
      <c r="O320" s="3" t="s">
        <v>2057</v>
      </c>
      <c r="P320" s="3" t="s">
        <v>38</v>
      </c>
      <c r="Q320" s="74" t="s">
        <v>42</v>
      </c>
      <c r="R320" s="4" t="s">
        <v>2582</v>
      </c>
      <c r="S320" s="4" t="s">
        <v>2258</v>
      </c>
      <c r="T320" s="6" t="s">
        <v>2163</v>
      </c>
      <c r="U320" s="4" t="s">
        <v>702</v>
      </c>
      <c r="V320" s="4" t="s">
        <v>1820</v>
      </c>
      <c r="W320" s="4" t="s">
        <v>44</v>
      </c>
      <c r="X320" s="4" t="s">
        <v>36</v>
      </c>
      <c r="Y320" s="1" t="s">
        <v>27</v>
      </c>
      <c r="Z320" s="1" t="s">
        <v>27</v>
      </c>
      <c r="AA320" s="1" t="s">
        <v>27</v>
      </c>
      <c r="AB320" s="1"/>
      <c r="AC320" s="2" t="str">
        <f t="shared" si="88"/>
        <v>85</v>
      </c>
      <c r="AD320" s="2">
        <f t="shared" si="100"/>
        <v>4</v>
      </c>
      <c r="AE320" s="2">
        <f t="shared" si="89"/>
        <v>3.4</v>
      </c>
      <c r="AF320" s="2" t="str">
        <f t="shared" si="98"/>
        <v>40</v>
      </c>
      <c r="AG320" s="1" t="str">
        <f>IF(AK320&lt;=10,"24",IF(AK320&gt;10,"30"))</f>
        <v>30</v>
      </c>
      <c r="AH320" s="1">
        <v>30</v>
      </c>
      <c r="AI320" s="1">
        <f t="shared" si="90"/>
        <v>96.9</v>
      </c>
      <c r="AJ320" s="1">
        <f t="shared" si="91"/>
        <v>5.0999999999999996</v>
      </c>
      <c r="AK320" s="7">
        <f>AE320*AH320</f>
        <v>102</v>
      </c>
      <c r="AL320" s="7">
        <v>0</v>
      </c>
      <c r="AM320" s="7">
        <f t="shared" si="99"/>
        <v>102</v>
      </c>
      <c r="AN320" s="7"/>
      <c r="AO320" s="8">
        <v>102</v>
      </c>
      <c r="AP320" s="9"/>
      <c r="AQ320" s="1"/>
      <c r="AR320" s="1">
        <v>20</v>
      </c>
      <c r="AS320" s="1">
        <v>40</v>
      </c>
      <c r="AT320" s="15">
        <v>40</v>
      </c>
      <c r="AU320" s="12">
        <f t="shared" si="92"/>
        <v>100</v>
      </c>
      <c r="AV320" s="9">
        <v>2</v>
      </c>
      <c r="AW320" s="1"/>
      <c r="AX320" s="10"/>
      <c r="AY320" s="10"/>
      <c r="AZ320" s="11"/>
      <c r="BA320" s="14">
        <f t="shared" si="101"/>
        <v>2</v>
      </c>
      <c r="BB320" s="9"/>
      <c r="BC320" s="1"/>
      <c r="BD320" s="1"/>
      <c r="BE320" s="1"/>
      <c r="BF320" s="15"/>
      <c r="BG320" s="16">
        <f t="shared" si="102"/>
        <v>0</v>
      </c>
      <c r="BH320" s="16">
        <f t="shared" si="103"/>
        <v>102</v>
      </c>
    </row>
    <row r="321" spans="1:60" ht="25.5" customHeight="1" x14ac:dyDescent="0.25">
      <c r="A321" s="1" t="s">
        <v>690</v>
      </c>
      <c r="B321" s="1" t="s">
        <v>691</v>
      </c>
      <c r="C321" s="5" t="s">
        <v>1816</v>
      </c>
      <c r="D321" s="2">
        <v>0.17</v>
      </c>
      <c r="E321" s="1" t="s">
        <v>688</v>
      </c>
      <c r="F321" s="1" t="s">
        <v>29</v>
      </c>
      <c r="G321" s="4" t="s">
        <v>692</v>
      </c>
      <c r="H321" s="1" t="s">
        <v>1823</v>
      </c>
      <c r="I321" s="1" t="s">
        <v>27</v>
      </c>
      <c r="J321" s="18" t="s">
        <v>804</v>
      </c>
      <c r="K321" s="3">
        <v>100</v>
      </c>
      <c r="L321" s="3">
        <v>0</v>
      </c>
      <c r="M321" s="4" t="s">
        <v>693</v>
      </c>
      <c r="N321" s="4" t="s">
        <v>694</v>
      </c>
      <c r="O321" s="3" t="s">
        <v>33</v>
      </c>
      <c r="P321" s="4" t="s">
        <v>38</v>
      </c>
      <c r="Q321" s="76" t="s">
        <v>2324</v>
      </c>
      <c r="R321" s="5"/>
      <c r="S321" s="5"/>
      <c r="T321" s="5"/>
      <c r="U321" s="5"/>
      <c r="V321" s="5"/>
      <c r="W321" s="5"/>
      <c r="X321" s="5" t="s">
        <v>36</v>
      </c>
      <c r="Y321" s="35">
        <v>43538</v>
      </c>
      <c r="Z321" s="5" t="s">
        <v>32</v>
      </c>
      <c r="AA321" s="35">
        <v>44634</v>
      </c>
      <c r="AB321" s="35"/>
      <c r="AC321" s="2" t="str">
        <f t="shared" si="88"/>
        <v>100</v>
      </c>
      <c r="AD321" s="2">
        <f t="shared" si="100"/>
        <v>0.17</v>
      </c>
      <c r="AE321" s="2">
        <f t="shared" si="89"/>
        <v>0.17</v>
      </c>
      <c r="AF321" s="1" t="str">
        <f t="shared" si="98"/>
        <v>5</v>
      </c>
      <c r="AG321" s="1">
        <v>12</v>
      </c>
      <c r="AH321" s="36" t="s">
        <v>27</v>
      </c>
      <c r="AI321" s="1">
        <f t="shared" si="90"/>
        <v>1</v>
      </c>
      <c r="AJ321" s="1">
        <f t="shared" si="91"/>
        <v>0</v>
      </c>
      <c r="AK321" s="28">
        <v>1</v>
      </c>
      <c r="AL321" s="1">
        <v>0</v>
      </c>
      <c r="AM321" s="1">
        <f t="shared" si="99"/>
        <v>1</v>
      </c>
      <c r="AN321" s="1"/>
      <c r="AO321" s="63">
        <v>1</v>
      </c>
      <c r="AP321" s="17"/>
      <c r="AQ321" s="4">
        <v>1</v>
      </c>
      <c r="AT321" s="20"/>
      <c r="AU321" s="12">
        <f t="shared" si="92"/>
        <v>1</v>
      </c>
      <c r="AV321" s="17"/>
      <c r="AZ321" s="20"/>
      <c r="BA321" s="14">
        <f t="shared" si="101"/>
        <v>0</v>
      </c>
      <c r="BB321" s="17"/>
      <c r="BF321" s="20"/>
      <c r="BG321" s="16">
        <f t="shared" si="102"/>
        <v>0</v>
      </c>
      <c r="BH321" s="16">
        <f t="shared" si="103"/>
        <v>1</v>
      </c>
    </row>
    <row r="322" spans="1:60" ht="25.5" customHeight="1" x14ac:dyDescent="0.25">
      <c r="A322" s="4" t="s">
        <v>1062</v>
      </c>
      <c r="B322" s="4" t="s">
        <v>1063</v>
      </c>
      <c r="C322" s="5" t="s">
        <v>1816</v>
      </c>
      <c r="D322" s="53">
        <v>0.17</v>
      </c>
      <c r="E322" s="4" t="s">
        <v>688</v>
      </c>
      <c r="F322" s="4" t="s">
        <v>29</v>
      </c>
      <c r="G322" s="4" t="s">
        <v>1064</v>
      </c>
      <c r="H322" s="1" t="s">
        <v>1824</v>
      </c>
      <c r="I322" s="1" t="s">
        <v>27</v>
      </c>
      <c r="J322" s="18" t="s">
        <v>804</v>
      </c>
      <c r="K322" s="22">
        <v>90</v>
      </c>
      <c r="L322" s="4">
        <v>10</v>
      </c>
      <c r="M322" s="23" t="s">
        <v>28</v>
      </c>
      <c r="N322" s="23" t="s">
        <v>793</v>
      </c>
      <c r="O322" s="3" t="s">
        <v>33</v>
      </c>
      <c r="P322" s="4" t="s">
        <v>38</v>
      </c>
      <c r="Q322" s="75" t="s">
        <v>42</v>
      </c>
      <c r="R322" s="5"/>
      <c r="S322" s="5"/>
      <c r="T322" s="5"/>
      <c r="U322" s="5"/>
      <c r="V322" s="5"/>
      <c r="W322" s="5"/>
      <c r="X322" s="5" t="s">
        <v>36</v>
      </c>
      <c r="Y322" s="24">
        <v>43441</v>
      </c>
      <c r="Z322" s="21" t="s">
        <v>32</v>
      </c>
      <c r="AA322" s="24">
        <v>44537</v>
      </c>
      <c r="AB322" s="24"/>
      <c r="AC322" s="2" t="str">
        <f t="shared" ref="AC322:AC385" si="104">IF(AD322&lt;=1,"100",IF(AD322&lt;=5,"85",IF(AD322&lt;=10,"80",IF(AD322&gt;10,"65"))))</f>
        <v>100</v>
      </c>
      <c r="AD322" s="2">
        <f t="shared" si="100"/>
        <v>0.17</v>
      </c>
      <c r="AE322" s="2">
        <f t="shared" ref="AE322:AE385" si="105">(AD322*AC322)/100</f>
        <v>0.17</v>
      </c>
      <c r="AF322" s="2" t="str">
        <f t="shared" si="98"/>
        <v>5</v>
      </c>
      <c r="AG322" s="1">
        <v>18</v>
      </c>
      <c r="AH322" s="1" t="s">
        <v>27</v>
      </c>
      <c r="AI322" s="1">
        <f t="shared" ref="AI322:AI385" si="106">(AK322*K322)/100</f>
        <v>1.8</v>
      </c>
      <c r="AJ322" s="1">
        <f t="shared" ref="AJ322:AJ385" si="107">(AK322*L322)/100</f>
        <v>0.2</v>
      </c>
      <c r="AK322" s="25">
        <v>2</v>
      </c>
      <c r="AL322" s="1">
        <v>0</v>
      </c>
      <c r="AM322" s="1">
        <f t="shared" si="99"/>
        <v>2</v>
      </c>
      <c r="AN322" s="1"/>
      <c r="AO322" s="42">
        <v>2</v>
      </c>
      <c r="AP322" s="27"/>
      <c r="AQ322" s="28">
        <v>2</v>
      </c>
      <c r="AS322" s="25"/>
      <c r="AT322" s="29"/>
      <c r="AU322" s="12">
        <f t="shared" ref="AU322:AU385" si="108">AP322+AQ322+AR322+AS322+AT322-AL322</f>
        <v>2</v>
      </c>
      <c r="AV322" s="30"/>
      <c r="AW322" s="28"/>
      <c r="AX322" s="1"/>
      <c r="AY322" s="1"/>
      <c r="AZ322" s="15"/>
      <c r="BA322" s="14">
        <f t="shared" si="101"/>
        <v>0</v>
      </c>
      <c r="BB322" s="9"/>
      <c r="BC322" s="1"/>
      <c r="BD322" s="1"/>
      <c r="BE322" s="1"/>
      <c r="BF322" s="15"/>
      <c r="BG322" s="16">
        <f t="shared" si="102"/>
        <v>0</v>
      </c>
      <c r="BH322" s="16">
        <f t="shared" si="103"/>
        <v>2</v>
      </c>
    </row>
    <row r="323" spans="1:60" ht="25.5" customHeight="1" x14ac:dyDescent="0.25">
      <c r="A323" s="4" t="s">
        <v>1065</v>
      </c>
      <c r="B323" s="4" t="s">
        <v>1066</v>
      </c>
      <c r="C323" s="5" t="s">
        <v>1816</v>
      </c>
      <c r="D323" s="53">
        <v>0.02</v>
      </c>
      <c r="E323" s="4" t="s">
        <v>1067</v>
      </c>
      <c r="F323" s="18" t="s">
        <v>37</v>
      </c>
      <c r="G323" s="4" t="s">
        <v>1068</v>
      </c>
      <c r="H323" s="1" t="s">
        <v>1823</v>
      </c>
      <c r="I323" s="1" t="s">
        <v>27</v>
      </c>
      <c r="J323" s="4" t="s">
        <v>95</v>
      </c>
      <c r="K323" s="22">
        <v>70</v>
      </c>
      <c r="L323" s="4">
        <v>30</v>
      </c>
      <c r="M323" s="23" t="s">
        <v>1069</v>
      </c>
      <c r="N323" s="23" t="s">
        <v>1070</v>
      </c>
      <c r="O323" s="3" t="s">
        <v>2289</v>
      </c>
      <c r="P323" s="4" t="s">
        <v>38</v>
      </c>
      <c r="Q323" s="10" t="s">
        <v>42</v>
      </c>
      <c r="R323" s="5"/>
      <c r="S323" s="5"/>
      <c r="T323" s="5"/>
      <c r="U323" s="5"/>
      <c r="V323" s="5"/>
      <c r="W323" s="5"/>
      <c r="X323" s="5" t="s">
        <v>36</v>
      </c>
      <c r="Y323" s="24">
        <v>42912</v>
      </c>
      <c r="Z323" s="4" t="s">
        <v>32</v>
      </c>
      <c r="AA323" s="41">
        <v>44287</v>
      </c>
      <c r="AB323" s="41" t="s">
        <v>38</v>
      </c>
      <c r="AC323" s="2" t="str">
        <f t="shared" si="104"/>
        <v>100</v>
      </c>
      <c r="AD323" s="2">
        <f t="shared" si="100"/>
        <v>0.02</v>
      </c>
      <c r="AE323" s="2">
        <f t="shared" si="105"/>
        <v>0.02</v>
      </c>
      <c r="AF323" s="1" t="str">
        <f t="shared" si="98"/>
        <v>5</v>
      </c>
      <c r="AG323" s="1">
        <v>12</v>
      </c>
      <c r="AH323" s="1" t="s">
        <v>27</v>
      </c>
      <c r="AI323" s="1">
        <f t="shared" si="106"/>
        <v>0.7</v>
      </c>
      <c r="AJ323" s="1">
        <f t="shared" si="107"/>
        <v>0.3</v>
      </c>
      <c r="AK323" s="25">
        <v>1</v>
      </c>
      <c r="AL323" s="1">
        <v>0</v>
      </c>
      <c r="AM323" s="1">
        <f t="shared" si="99"/>
        <v>1</v>
      </c>
      <c r="AN323" s="1"/>
      <c r="AO323" s="47">
        <v>1</v>
      </c>
      <c r="AP323" s="27"/>
      <c r="AQ323" s="28">
        <v>1</v>
      </c>
      <c r="AR323" s="25"/>
      <c r="AT323" s="29"/>
      <c r="AU323" s="12">
        <f t="shared" si="108"/>
        <v>1</v>
      </c>
      <c r="AV323" s="30"/>
      <c r="AW323" s="28"/>
      <c r="AX323" s="1"/>
      <c r="AY323" s="1"/>
      <c r="AZ323" s="15"/>
      <c r="BA323" s="14">
        <f t="shared" si="101"/>
        <v>0</v>
      </c>
      <c r="BB323" s="9"/>
      <c r="BC323" s="1"/>
      <c r="BD323" s="1"/>
      <c r="BE323" s="1"/>
      <c r="BF323" s="15"/>
      <c r="BG323" s="16">
        <f t="shared" si="102"/>
        <v>0</v>
      </c>
      <c r="BH323" s="16">
        <f t="shared" si="103"/>
        <v>1</v>
      </c>
    </row>
    <row r="324" spans="1:60" ht="25.5" customHeight="1" x14ac:dyDescent="0.25">
      <c r="A324" s="1" t="s">
        <v>705</v>
      </c>
      <c r="B324" s="1" t="s">
        <v>706</v>
      </c>
      <c r="C324" s="1" t="s">
        <v>1806</v>
      </c>
      <c r="D324" s="2">
        <v>1</v>
      </c>
      <c r="E324" s="1" t="s">
        <v>707</v>
      </c>
      <c r="F324" s="1" t="s">
        <v>73</v>
      </c>
      <c r="G324" s="1" t="s">
        <v>27</v>
      </c>
      <c r="H324" s="1" t="s">
        <v>27</v>
      </c>
      <c r="I324" s="1" t="s">
        <v>27</v>
      </c>
      <c r="J324" s="4" t="s">
        <v>804</v>
      </c>
      <c r="K324" s="3">
        <v>80</v>
      </c>
      <c r="L324" s="3">
        <v>20</v>
      </c>
      <c r="M324" s="4" t="s">
        <v>1999</v>
      </c>
      <c r="N324" s="4" t="s">
        <v>708</v>
      </c>
      <c r="O324" s="3" t="s">
        <v>33</v>
      </c>
      <c r="P324" s="3" t="s">
        <v>38</v>
      </c>
      <c r="Q324" s="76" t="s">
        <v>709</v>
      </c>
      <c r="R324" s="4" t="s">
        <v>1836</v>
      </c>
      <c r="S324" s="19" t="s">
        <v>1835</v>
      </c>
      <c r="T324" s="6" t="s">
        <v>2163</v>
      </c>
      <c r="U324" s="4" t="s">
        <v>151</v>
      </c>
      <c r="V324" s="4" t="s">
        <v>1820</v>
      </c>
      <c r="W324" s="4" t="s">
        <v>1889</v>
      </c>
      <c r="X324" s="4" t="s">
        <v>226</v>
      </c>
      <c r="Y324" s="1" t="s">
        <v>27</v>
      </c>
      <c r="Z324" s="1" t="s">
        <v>27</v>
      </c>
      <c r="AA324" s="1" t="s">
        <v>27</v>
      </c>
      <c r="AB324" s="1"/>
      <c r="AC324" s="2" t="str">
        <f t="shared" si="104"/>
        <v>100</v>
      </c>
      <c r="AD324" s="2">
        <f t="shared" si="100"/>
        <v>1</v>
      </c>
      <c r="AE324" s="2">
        <f t="shared" si="105"/>
        <v>1</v>
      </c>
      <c r="AF324" s="2" t="str">
        <f t="shared" si="98"/>
        <v>10</v>
      </c>
      <c r="AG324" s="1" t="str">
        <f>IF(AK324&lt;=10,"24",IF(AK324&gt;10,"30"))</f>
        <v>30</v>
      </c>
      <c r="AH324" s="1">
        <v>20</v>
      </c>
      <c r="AI324" s="1">
        <f t="shared" si="106"/>
        <v>16</v>
      </c>
      <c r="AJ324" s="1">
        <f t="shared" si="107"/>
        <v>4</v>
      </c>
      <c r="AK324" s="7">
        <f>AE324*AH324</f>
        <v>20</v>
      </c>
      <c r="AL324" s="7">
        <v>0</v>
      </c>
      <c r="AM324" s="7">
        <f t="shared" si="99"/>
        <v>20</v>
      </c>
      <c r="AN324" s="7"/>
      <c r="AO324" s="8">
        <v>20</v>
      </c>
      <c r="AP324" s="9"/>
      <c r="AQ324" s="1"/>
      <c r="AR324" s="10"/>
      <c r="AS324" s="1"/>
      <c r="AT324" s="15"/>
      <c r="AU324" s="12">
        <f t="shared" si="108"/>
        <v>0</v>
      </c>
      <c r="AV324" s="9">
        <v>10</v>
      </c>
      <c r="AW324" s="1">
        <v>10</v>
      </c>
      <c r="AX324" s="1"/>
      <c r="AY324" s="1"/>
      <c r="AZ324" s="15"/>
      <c r="BA324" s="14">
        <f t="shared" si="101"/>
        <v>20</v>
      </c>
      <c r="BB324" s="9"/>
      <c r="BC324" s="1"/>
      <c r="BD324" s="1"/>
      <c r="BE324" s="1"/>
      <c r="BF324" s="15"/>
      <c r="BG324" s="16">
        <f t="shared" si="102"/>
        <v>0</v>
      </c>
      <c r="BH324" s="16">
        <f t="shared" si="103"/>
        <v>20</v>
      </c>
    </row>
    <row r="325" spans="1:60" ht="25.5" customHeight="1" x14ac:dyDescent="0.25">
      <c r="A325" s="4" t="s">
        <v>1071</v>
      </c>
      <c r="B325" s="4" t="s">
        <v>1072</v>
      </c>
      <c r="C325" s="5" t="s">
        <v>1816</v>
      </c>
      <c r="D325" s="53">
        <v>0.3</v>
      </c>
      <c r="E325" s="4" t="s">
        <v>707</v>
      </c>
      <c r="F325" s="4" t="s">
        <v>73</v>
      </c>
      <c r="G325" s="4" t="s">
        <v>1073</v>
      </c>
      <c r="H325" s="1" t="s">
        <v>1824</v>
      </c>
      <c r="I325" s="1" t="s">
        <v>27</v>
      </c>
      <c r="J325" s="4" t="s">
        <v>95</v>
      </c>
      <c r="K325" s="22">
        <v>50</v>
      </c>
      <c r="L325" s="22">
        <v>50</v>
      </c>
      <c r="M325" s="23" t="s">
        <v>1074</v>
      </c>
      <c r="N325" s="23" t="s">
        <v>793</v>
      </c>
      <c r="O325" s="3" t="s">
        <v>33</v>
      </c>
      <c r="P325" s="4" t="s">
        <v>38</v>
      </c>
      <c r="Q325" s="75" t="s">
        <v>42</v>
      </c>
      <c r="R325" s="5"/>
      <c r="S325" s="5"/>
      <c r="T325" s="5"/>
      <c r="U325" s="5"/>
      <c r="V325" s="5"/>
      <c r="W325" s="5"/>
      <c r="X325" s="5" t="s">
        <v>36</v>
      </c>
      <c r="Y325" s="24">
        <v>43482</v>
      </c>
      <c r="Z325" s="21" t="s">
        <v>32</v>
      </c>
      <c r="AA325" s="24">
        <v>44578</v>
      </c>
      <c r="AB325" s="24"/>
      <c r="AC325" s="2" t="str">
        <f t="shared" si="104"/>
        <v>100</v>
      </c>
      <c r="AD325" s="2">
        <f t="shared" si="100"/>
        <v>0.3</v>
      </c>
      <c r="AE325" s="2">
        <f t="shared" si="105"/>
        <v>0.3</v>
      </c>
      <c r="AF325" s="2" t="str">
        <f t="shared" si="98"/>
        <v>5</v>
      </c>
      <c r="AG325" s="1">
        <v>18</v>
      </c>
      <c r="AH325" s="1" t="s">
        <v>27</v>
      </c>
      <c r="AI325" s="1">
        <f t="shared" si="106"/>
        <v>1</v>
      </c>
      <c r="AJ325" s="1">
        <f t="shared" si="107"/>
        <v>1</v>
      </c>
      <c r="AK325" s="25">
        <v>2</v>
      </c>
      <c r="AL325" s="1">
        <v>0</v>
      </c>
      <c r="AM325" s="1">
        <f t="shared" si="99"/>
        <v>2</v>
      </c>
      <c r="AN325" s="1"/>
      <c r="AO325" s="42">
        <v>2</v>
      </c>
      <c r="AP325" s="27"/>
      <c r="AQ325" s="28">
        <v>2</v>
      </c>
      <c r="AS325" s="25"/>
      <c r="AT325" s="29"/>
      <c r="AU325" s="12">
        <f t="shared" si="108"/>
        <v>2</v>
      </c>
      <c r="AV325" s="30"/>
      <c r="AW325" s="28"/>
      <c r="AX325" s="1"/>
      <c r="AY325" s="1"/>
      <c r="AZ325" s="15"/>
      <c r="BA325" s="14">
        <f t="shared" si="101"/>
        <v>0</v>
      </c>
      <c r="BB325" s="9"/>
      <c r="BC325" s="1"/>
      <c r="BD325" s="1"/>
      <c r="BE325" s="1"/>
      <c r="BF325" s="15"/>
      <c r="BG325" s="16">
        <f t="shared" si="102"/>
        <v>0</v>
      </c>
      <c r="BH325" s="16">
        <f t="shared" si="103"/>
        <v>2</v>
      </c>
    </row>
    <row r="326" spans="1:60" ht="25.5" customHeight="1" x14ac:dyDescent="0.25">
      <c r="A326" s="4" t="s">
        <v>2913</v>
      </c>
      <c r="B326" s="122" t="s">
        <v>2708</v>
      </c>
      <c r="C326" s="1" t="s">
        <v>1806</v>
      </c>
      <c r="D326" s="123">
        <v>0.48</v>
      </c>
      <c r="E326" s="4" t="s">
        <v>707</v>
      </c>
      <c r="F326" s="5" t="s">
        <v>73</v>
      </c>
      <c r="G326" s="1" t="s">
        <v>27</v>
      </c>
      <c r="H326" s="1" t="s">
        <v>27</v>
      </c>
      <c r="I326" s="1" t="s">
        <v>27</v>
      </c>
      <c r="J326" s="4" t="s">
        <v>95</v>
      </c>
      <c r="K326" s="4">
        <v>50</v>
      </c>
      <c r="L326" s="4">
        <v>50</v>
      </c>
      <c r="M326" s="4" t="s">
        <v>2754</v>
      </c>
      <c r="N326" s="4" t="s">
        <v>2782</v>
      </c>
      <c r="O326" s="4" t="s">
        <v>2862</v>
      </c>
      <c r="P326" s="4" t="s">
        <v>38</v>
      </c>
      <c r="Q326" s="76" t="s">
        <v>42</v>
      </c>
      <c r="R326" s="4" t="s">
        <v>117</v>
      </c>
      <c r="S326" s="4" t="s">
        <v>1833</v>
      </c>
      <c r="T326" s="6" t="s">
        <v>2163</v>
      </c>
      <c r="U326" s="4" t="s">
        <v>129</v>
      </c>
      <c r="V326" s="4" t="s">
        <v>1820</v>
      </c>
      <c r="W326" s="4" t="s">
        <v>44</v>
      </c>
      <c r="X326" s="4" t="s">
        <v>36</v>
      </c>
      <c r="Y326" s="1" t="s">
        <v>27</v>
      </c>
      <c r="Z326" s="1" t="s">
        <v>27</v>
      </c>
      <c r="AA326" s="1" t="s">
        <v>27</v>
      </c>
      <c r="AC326" s="2" t="str">
        <f t="shared" si="104"/>
        <v>100</v>
      </c>
      <c r="AD326" s="2">
        <f t="shared" si="100"/>
        <v>0.48</v>
      </c>
      <c r="AE326" s="2">
        <f t="shared" si="105"/>
        <v>0.48</v>
      </c>
      <c r="AF326" s="2" t="str">
        <f t="shared" si="98"/>
        <v>5</v>
      </c>
      <c r="AG326" s="1" t="str">
        <f t="shared" ref="AG326:AG331" si="109">IF(AK326&lt;=10,"24",IF(AK326&gt;10,"30"))</f>
        <v>24</v>
      </c>
      <c r="AH326" s="4">
        <v>20</v>
      </c>
      <c r="AI326" s="1">
        <f t="shared" si="106"/>
        <v>4.8</v>
      </c>
      <c r="AJ326" s="1">
        <f t="shared" si="107"/>
        <v>4.8</v>
      </c>
      <c r="AK326" s="7">
        <f t="shared" ref="AK326:AK331" si="110">AE326*AH326</f>
        <v>9.6</v>
      </c>
      <c r="AL326" s="1">
        <v>0</v>
      </c>
      <c r="AM326" s="1">
        <f t="shared" si="99"/>
        <v>9.6</v>
      </c>
      <c r="AO326" s="8">
        <v>10</v>
      </c>
      <c r="AP326" s="17"/>
      <c r="AR326" s="4">
        <v>5</v>
      </c>
      <c r="AS326" s="4">
        <v>5</v>
      </c>
      <c r="AT326" s="20"/>
      <c r="AU326" s="12">
        <f t="shared" si="108"/>
        <v>10</v>
      </c>
      <c r="AV326" s="17"/>
      <c r="AZ326" s="20"/>
      <c r="BA326" s="14">
        <f t="shared" si="101"/>
        <v>0</v>
      </c>
      <c r="BB326" s="17"/>
      <c r="BF326" s="20"/>
      <c r="BG326" s="16">
        <f t="shared" si="102"/>
        <v>0</v>
      </c>
      <c r="BH326" s="16">
        <f t="shared" si="103"/>
        <v>10</v>
      </c>
    </row>
    <row r="327" spans="1:60" ht="25.5" customHeight="1" x14ac:dyDescent="0.25">
      <c r="A327" s="4" t="s">
        <v>2914</v>
      </c>
      <c r="B327" s="122" t="s">
        <v>2709</v>
      </c>
      <c r="C327" s="1" t="s">
        <v>1806</v>
      </c>
      <c r="D327" s="123">
        <v>0.21</v>
      </c>
      <c r="E327" s="4" t="s">
        <v>707</v>
      </c>
      <c r="F327" s="5" t="s">
        <v>73</v>
      </c>
      <c r="G327" s="1" t="s">
        <v>27</v>
      </c>
      <c r="H327" s="1" t="s">
        <v>27</v>
      </c>
      <c r="I327" s="1" t="s">
        <v>27</v>
      </c>
      <c r="J327" s="4" t="s">
        <v>804</v>
      </c>
      <c r="K327" s="4">
        <v>100</v>
      </c>
      <c r="L327" s="4">
        <v>0</v>
      </c>
      <c r="M327" s="23" t="s">
        <v>898</v>
      </c>
      <c r="N327" s="4" t="s">
        <v>2783</v>
      </c>
      <c r="O327" s="4" t="s">
        <v>33</v>
      </c>
      <c r="P327" s="4" t="s">
        <v>38</v>
      </c>
      <c r="Q327" s="76" t="s">
        <v>2845</v>
      </c>
      <c r="R327" s="4" t="s">
        <v>117</v>
      </c>
      <c r="S327" s="4" t="s">
        <v>1833</v>
      </c>
      <c r="T327" s="6" t="s">
        <v>2163</v>
      </c>
      <c r="U327" s="4" t="s">
        <v>129</v>
      </c>
      <c r="V327" s="4" t="s">
        <v>1820</v>
      </c>
      <c r="W327" s="4" t="s">
        <v>44</v>
      </c>
      <c r="X327" s="4" t="s">
        <v>36</v>
      </c>
      <c r="Y327" s="1" t="s">
        <v>27</v>
      </c>
      <c r="Z327" s="1" t="s">
        <v>27</v>
      </c>
      <c r="AA327" s="1" t="s">
        <v>27</v>
      </c>
      <c r="AC327" s="2" t="str">
        <f t="shared" si="104"/>
        <v>100</v>
      </c>
      <c r="AD327" s="2">
        <f t="shared" si="100"/>
        <v>0.21</v>
      </c>
      <c r="AE327" s="2">
        <f t="shared" si="105"/>
        <v>0.21</v>
      </c>
      <c r="AF327" s="2" t="str">
        <f t="shared" si="98"/>
        <v>5</v>
      </c>
      <c r="AG327" s="1" t="str">
        <f t="shared" si="109"/>
        <v>24</v>
      </c>
      <c r="AH327" s="4">
        <v>20</v>
      </c>
      <c r="AI327" s="1">
        <f t="shared" si="106"/>
        <v>4.2</v>
      </c>
      <c r="AJ327" s="1">
        <f t="shared" si="107"/>
        <v>0</v>
      </c>
      <c r="AK327" s="7">
        <f t="shared" si="110"/>
        <v>4.2</v>
      </c>
      <c r="AL327" s="1">
        <v>0</v>
      </c>
      <c r="AM327" s="1">
        <f t="shared" si="99"/>
        <v>4.2</v>
      </c>
      <c r="AO327" s="8">
        <v>4</v>
      </c>
      <c r="AP327" s="17"/>
      <c r="AR327" s="4">
        <v>4</v>
      </c>
      <c r="AT327" s="20"/>
      <c r="AU327" s="12">
        <f t="shared" si="108"/>
        <v>4</v>
      </c>
      <c r="AV327" s="17"/>
      <c r="AZ327" s="20"/>
      <c r="BA327" s="14">
        <f t="shared" si="101"/>
        <v>0</v>
      </c>
      <c r="BB327" s="17"/>
      <c r="BF327" s="20"/>
      <c r="BG327" s="16">
        <f t="shared" si="102"/>
        <v>0</v>
      </c>
      <c r="BH327" s="16">
        <f t="shared" si="103"/>
        <v>4</v>
      </c>
    </row>
    <row r="328" spans="1:60" ht="25.5" customHeight="1" x14ac:dyDescent="0.25">
      <c r="A328" s="1" t="s">
        <v>710</v>
      </c>
      <c r="B328" s="1" t="s">
        <v>711</v>
      </c>
      <c r="C328" s="1" t="s">
        <v>1806</v>
      </c>
      <c r="D328" s="2">
        <v>2.2599999999999998</v>
      </c>
      <c r="E328" s="1" t="s">
        <v>712</v>
      </c>
      <c r="F328" s="1" t="s">
        <v>29</v>
      </c>
      <c r="G328" s="1" t="s">
        <v>27</v>
      </c>
      <c r="H328" s="1" t="s">
        <v>27</v>
      </c>
      <c r="I328" s="1" t="s">
        <v>27</v>
      </c>
      <c r="J328" s="4" t="s">
        <v>804</v>
      </c>
      <c r="K328" s="4">
        <v>100</v>
      </c>
      <c r="L328" s="4">
        <v>0</v>
      </c>
      <c r="M328" s="4" t="s">
        <v>713</v>
      </c>
      <c r="N328" s="4" t="s">
        <v>714</v>
      </c>
      <c r="O328" s="4" t="s">
        <v>2233</v>
      </c>
      <c r="P328" s="3" t="s">
        <v>38</v>
      </c>
      <c r="Q328" s="76" t="s">
        <v>715</v>
      </c>
      <c r="R328" s="4" t="s">
        <v>716</v>
      </c>
      <c r="S328" s="4" t="s">
        <v>2158</v>
      </c>
      <c r="T328" s="6" t="s">
        <v>2163</v>
      </c>
      <c r="U328" s="4" t="s">
        <v>151</v>
      </c>
      <c r="V328" s="4" t="s">
        <v>1820</v>
      </c>
      <c r="W328" s="4" t="s">
        <v>1929</v>
      </c>
      <c r="X328" s="4" t="s">
        <v>36</v>
      </c>
      <c r="Y328" s="1" t="s">
        <v>27</v>
      </c>
      <c r="Z328" s="1" t="s">
        <v>27</v>
      </c>
      <c r="AA328" s="1" t="s">
        <v>27</v>
      </c>
      <c r="AB328" s="1"/>
      <c r="AC328" s="2" t="str">
        <f t="shared" si="104"/>
        <v>85</v>
      </c>
      <c r="AD328" s="2">
        <f t="shared" si="100"/>
        <v>2.2599999999999998</v>
      </c>
      <c r="AE328" s="2">
        <f t="shared" si="105"/>
        <v>1.921</v>
      </c>
      <c r="AF328" s="2" t="str">
        <f t="shared" si="98"/>
        <v>30</v>
      </c>
      <c r="AG328" s="1" t="str">
        <f t="shared" si="109"/>
        <v>30</v>
      </c>
      <c r="AH328" s="1">
        <v>30</v>
      </c>
      <c r="AI328" s="1">
        <f t="shared" si="106"/>
        <v>57.63</v>
      </c>
      <c r="AJ328" s="1">
        <f t="shared" si="107"/>
        <v>0</v>
      </c>
      <c r="AK328" s="7">
        <f t="shared" si="110"/>
        <v>57.63</v>
      </c>
      <c r="AL328" s="7">
        <v>0</v>
      </c>
      <c r="AM328" s="7">
        <f t="shared" si="99"/>
        <v>57.63</v>
      </c>
      <c r="AN328" s="7"/>
      <c r="AO328" s="8">
        <v>58</v>
      </c>
      <c r="AP328" s="9"/>
      <c r="AQ328" s="1"/>
      <c r="AR328" s="4">
        <v>15</v>
      </c>
      <c r="AS328" s="4">
        <v>30</v>
      </c>
      <c r="AT328" s="15">
        <v>13</v>
      </c>
      <c r="AU328" s="12">
        <f t="shared" si="108"/>
        <v>58</v>
      </c>
      <c r="AV328" s="9"/>
      <c r="AW328" s="10"/>
      <c r="AX328" s="10"/>
      <c r="AY328" s="10"/>
      <c r="AZ328" s="11"/>
      <c r="BA328" s="14">
        <f t="shared" si="101"/>
        <v>0</v>
      </c>
      <c r="BB328" s="9"/>
      <c r="BC328" s="1"/>
      <c r="BD328" s="1"/>
      <c r="BE328" s="1"/>
      <c r="BF328" s="15"/>
      <c r="BG328" s="16">
        <f t="shared" si="102"/>
        <v>0</v>
      </c>
      <c r="BH328" s="16">
        <f t="shared" si="103"/>
        <v>58</v>
      </c>
    </row>
    <row r="329" spans="1:60" ht="25.5" customHeight="1" x14ac:dyDescent="0.25">
      <c r="A329" s="1" t="s">
        <v>2478</v>
      </c>
      <c r="B329" s="1" t="s">
        <v>711</v>
      </c>
      <c r="C329" s="1" t="s">
        <v>1806</v>
      </c>
      <c r="D329" s="2">
        <v>4.37</v>
      </c>
      <c r="E329" s="1" t="s">
        <v>712</v>
      </c>
      <c r="F329" s="1" t="s">
        <v>29</v>
      </c>
      <c r="G329" s="1" t="s">
        <v>27</v>
      </c>
      <c r="H329" s="1" t="s">
        <v>27</v>
      </c>
      <c r="I329" s="1" t="s">
        <v>27</v>
      </c>
      <c r="J329" s="4" t="s">
        <v>804</v>
      </c>
      <c r="K329" s="4">
        <v>100</v>
      </c>
      <c r="L329" s="4">
        <v>0</v>
      </c>
      <c r="M329" s="4" t="s">
        <v>30</v>
      </c>
      <c r="N329" s="4" t="s">
        <v>2030</v>
      </c>
      <c r="O329" s="3" t="s">
        <v>33</v>
      </c>
      <c r="P329" s="3" t="s">
        <v>38</v>
      </c>
      <c r="Q329" s="74" t="s">
        <v>42</v>
      </c>
      <c r="R329" s="4" t="s">
        <v>1828</v>
      </c>
      <c r="S329" s="4" t="s">
        <v>2150</v>
      </c>
      <c r="T329" s="6" t="s">
        <v>2163</v>
      </c>
      <c r="U329" s="4" t="s">
        <v>151</v>
      </c>
      <c r="V329" s="4" t="s">
        <v>1820</v>
      </c>
      <c r="W329" s="4" t="s">
        <v>1929</v>
      </c>
      <c r="X329" s="4" t="s">
        <v>36</v>
      </c>
      <c r="Y329" s="1" t="s">
        <v>27</v>
      </c>
      <c r="Z329" s="1" t="s">
        <v>27</v>
      </c>
      <c r="AA329" s="1" t="s">
        <v>27</v>
      </c>
      <c r="AB329" s="1"/>
      <c r="AC329" s="2" t="str">
        <f t="shared" si="104"/>
        <v>85</v>
      </c>
      <c r="AD329" s="2">
        <f t="shared" si="100"/>
        <v>4.37</v>
      </c>
      <c r="AE329" s="2">
        <f t="shared" si="105"/>
        <v>3.7144999999999997</v>
      </c>
      <c r="AF329" s="2" t="str">
        <f t="shared" si="98"/>
        <v>40</v>
      </c>
      <c r="AG329" s="1" t="str">
        <f t="shared" si="109"/>
        <v>30</v>
      </c>
      <c r="AH329" s="1">
        <v>30</v>
      </c>
      <c r="AI329" s="1">
        <f t="shared" si="106"/>
        <v>111.43499999999999</v>
      </c>
      <c r="AJ329" s="1">
        <f t="shared" si="107"/>
        <v>0</v>
      </c>
      <c r="AK329" s="7">
        <f t="shared" si="110"/>
        <v>111.43499999999999</v>
      </c>
      <c r="AL329" s="7">
        <v>0</v>
      </c>
      <c r="AM329" s="7">
        <f t="shared" si="99"/>
        <v>111.43499999999999</v>
      </c>
      <c r="AN329" s="7"/>
      <c r="AO329" s="8">
        <v>111</v>
      </c>
      <c r="AP329" s="9"/>
      <c r="AQ329" s="1"/>
      <c r="AR329" s="1">
        <v>20</v>
      </c>
      <c r="AS329" s="1">
        <v>40</v>
      </c>
      <c r="AT329" s="15">
        <v>40</v>
      </c>
      <c r="AU329" s="12">
        <f t="shared" si="108"/>
        <v>100</v>
      </c>
      <c r="AV329" s="9">
        <v>11</v>
      </c>
      <c r="AW329" s="10"/>
      <c r="AX329" s="10"/>
      <c r="AY329" s="10"/>
      <c r="AZ329" s="11"/>
      <c r="BA329" s="14">
        <f t="shared" si="101"/>
        <v>11</v>
      </c>
      <c r="BB329" s="9"/>
      <c r="BC329" s="1"/>
      <c r="BD329" s="1"/>
      <c r="BE329" s="1"/>
      <c r="BF329" s="15"/>
      <c r="BG329" s="16">
        <f t="shared" si="102"/>
        <v>0</v>
      </c>
      <c r="BH329" s="16">
        <f t="shared" si="103"/>
        <v>111</v>
      </c>
    </row>
    <row r="330" spans="1:60" ht="25.5" customHeight="1" x14ac:dyDescent="0.25">
      <c r="A330" s="1" t="s">
        <v>2479</v>
      </c>
      <c r="B330" s="1" t="s">
        <v>711</v>
      </c>
      <c r="C330" s="1" t="s">
        <v>1806</v>
      </c>
      <c r="D330" s="2">
        <v>10.69</v>
      </c>
      <c r="E330" s="1" t="s">
        <v>712</v>
      </c>
      <c r="F330" s="1" t="s">
        <v>37</v>
      </c>
      <c r="G330" s="1" t="s">
        <v>27</v>
      </c>
      <c r="H330" s="1" t="s">
        <v>27</v>
      </c>
      <c r="I330" s="1" t="s">
        <v>27</v>
      </c>
      <c r="J330" s="4" t="s">
        <v>804</v>
      </c>
      <c r="K330" s="4">
        <v>100</v>
      </c>
      <c r="L330" s="4">
        <v>0</v>
      </c>
      <c r="M330" s="4" t="s">
        <v>30</v>
      </c>
      <c r="N330" s="4" t="s">
        <v>2031</v>
      </c>
      <c r="O330" s="4" t="s">
        <v>2236</v>
      </c>
      <c r="P330" s="3" t="s">
        <v>38</v>
      </c>
      <c r="Q330" s="76" t="s">
        <v>726</v>
      </c>
      <c r="R330" s="4" t="s">
        <v>1836</v>
      </c>
      <c r="S330" s="19" t="s">
        <v>1835</v>
      </c>
      <c r="T330" s="6" t="s">
        <v>2163</v>
      </c>
      <c r="U330" s="4" t="s">
        <v>151</v>
      </c>
      <c r="V330" s="4" t="s">
        <v>1820</v>
      </c>
      <c r="W330" s="4" t="s">
        <v>1882</v>
      </c>
      <c r="X330" s="4" t="s">
        <v>36</v>
      </c>
      <c r="Y330" s="1" t="s">
        <v>27</v>
      </c>
      <c r="Z330" s="1" t="s">
        <v>27</v>
      </c>
      <c r="AA330" s="1" t="s">
        <v>27</v>
      </c>
      <c r="AB330" s="1"/>
      <c r="AC330" s="2" t="str">
        <f t="shared" si="104"/>
        <v>65</v>
      </c>
      <c r="AD330" s="2">
        <f t="shared" si="100"/>
        <v>10.69</v>
      </c>
      <c r="AE330" s="2">
        <f t="shared" si="105"/>
        <v>6.9485000000000001</v>
      </c>
      <c r="AF330" s="2" t="str">
        <f t="shared" si="98"/>
        <v>40</v>
      </c>
      <c r="AG330" s="1" t="str">
        <f t="shared" si="109"/>
        <v>30</v>
      </c>
      <c r="AH330" s="1">
        <v>20</v>
      </c>
      <c r="AI330" s="1">
        <f t="shared" si="106"/>
        <v>138.97</v>
      </c>
      <c r="AJ330" s="1">
        <f t="shared" si="107"/>
        <v>0</v>
      </c>
      <c r="AK330" s="7">
        <f t="shared" si="110"/>
        <v>138.97</v>
      </c>
      <c r="AL330" s="7">
        <v>0</v>
      </c>
      <c r="AM330" s="7">
        <f t="shared" si="99"/>
        <v>138.97</v>
      </c>
      <c r="AN330" s="7"/>
      <c r="AO330" s="8">
        <v>139</v>
      </c>
      <c r="AP330" s="9"/>
      <c r="AQ330" s="18"/>
      <c r="AR330" s="1">
        <v>20</v>
      </c>
      <c r="AS330" s="1">
        <v>40</v>
      </c>
      <c r="AT330" s="15">
        <v>40</v>
      </c>
      <c r="AU330" s="12">
        <f t="shared" si="108"/>
        <v>100</v>
      </c>
      <c r="AV330" s="9">
        <v>39</v>
      </c>
      <c r="AW330" s="1"/>
      <c r="AX330" s="1"/>
      <c r="AY330" s="1"/>
      <c r="AZ330" s="15"/>
      <c r="BA330" s="14">
        <f t="shared" si="101"/>
        <v>39</v>
      </c>
      <c r="BB330" s="9"/>
      <c r="BC330" s="1"/>
      <c r="BD330" s="1"/>
      <c r="BE330" s="1"/>
      <c r="BF330" s="15"/>
      <c r="BG330" s="16">
        <f t="shared" si="102"/>
        <v>0</v>
      </c>
      <c r="BH330" s="16">
        <f t="shared" si="103"/>
        <v>139</v>
      </c>
    </row>
    <row r="331" spans="1:60" ht="25.5" customHeight="1" x14ac:dyDescent="0.25">
      <c r="A331" s="1" t="s">
        <v>2480</v>
      </c>
      <c r="B331" s="1" t="s">
        <v>722</v>
      </c>
      <c r="C331" s="1" t="s">
        <v>1806</v>
      </c>
      <c r="D331" s="2">
        <v>4.49</v>
      </c>
      <c r="E331" s="1" t="s">
        <v>712</v>
      </c>
      <c r="F331" s="1" t="s">
        <v>29</v>
      </c>
      <c r="G331" s="1" t="s">
        <v>27</v>
      </c>
      <c r="H331" s="1" t="s">
        <v>27</v>
      </c>
      <c r="I331" s="1" t="s">
        <v>27</v>
      </c>
      <c r="J331" s="4" t="s">
        <v>804</v>
      </c>
      <c r="K331" s="3">
        <v>100</v>
      </c>
      <c r="L331" s="3">
        <v>0</v>
      </c>
      <c r="M331" s="4" t="s">
        <v>1982</v>
      </c>
      <c r="N331" s="4" t="s">
        <v>2029</v>
      </c>
      <c r="O331" s="3" t="s">
        <v>33</v>
      </c>
      <c r="P331" s="3" t="s">
        <v>38</v>
      </c>
      <c r="Q331" s="74" t="s">
        <v>42</v>
      </c>
      <c r="R331" s="4" t="s">
        <v>1828</v>
      </c>
      <c r="S331" s="4" t="s">
        <v>2150</v>
      </c>
      <c r="T331" s="6" t="s">
        <v>2163</v>
      </c>
      <c r="U331" s="4" t="s">
        <v>151</v>
      </c>
      <c r="V331" s="4" t="s">
        <v>1862</v>
      </c>
      <c r="W331" s="3" t="s">
        <v>1941</v>
      </c>
      <c r="X331" s="4" t="s">
        <v>36</v>
      </c>
      <c r="Y331" s="1" t="s">
        <v>27</v>
      </c>
      <c r="Z331" s="1" t="s">
        <v>27</v>
      </c>
      <c r="AA331" s="1" t="s">
        <v>27</v>
      </c>
      <c r="AB331" s="1"/>
      <c r="AC331" s="2" t="str">
        <f t="shared" si="104"/>
        <v>85</v>
      </c>
      <c r="AD331" s="2">
        <f t="shared" si="100"/>
        <v>4.49</v>
      </c>
      <c r="AE331" s="2">
        <f t="shared" si="105"/>
        <v>3.8165000000000004</v>
      </c>
      <c r="AF331" s="2" t="str">
        <f t="shared" si="98"/>
        <v>40</v>
      </c>
      <c r="AG331" s="1" t="str">
        <f t="shared" si="109"/>
        <v>30</v>
      </c>
      <c r="AH331" s="1">
        <v>30</v>
      </c>
      <c r="AI331" s="1">
        <f t="shared" si="106"/>
        <v>114.49500000000002</v>
      </c>
      <c r="AJ331" s="1">
        <f t="shared" si="107"/>
        <v>0</v>
      </c>
      <c r="AK331" s="7">
        <f t="shared" si="110"/>
        <v>114.49500000000002</v>
      </c>
      <c r="AL331" s="7">
        <v>0</v>
      </c>
      <c r="AM331" s="7">
        <f t="shared" si="99"/>
        <v>114.49500000000002</v>
      </c>
      <c r="AN331" s="7"/>
      <c r="AO331" s="8">
        <v>114</v>
      </c>
      <c r="AP331" s="9"/>
      <c r="AQ331" s="1"/>
      <c r="AR331" s="1">
        <v>20</v>
      </c>
      <c r="AS331" s="1">
        <v>40</v>
      </c>
      <c r="AT331" s="15">
        <v>40</v>
      </c>
      <c r="AU331" s="12">
        <f t="shared" si="108"/>
        <v>100</v>
      </c>
      <c r="AV331" s="9">
        <v>14</v>
      </c>
      <c r="AW331" s="10"/>
      <c r="AX331" s="10"/>
      <c r="AY331" s="10"/>
      <c r="AZ331" s="11"/>
      <c r="BA331" s="14">
        <f t="shared" si="101"/>
        <v>14</v>
      </c>
      <c r="BB331" s="9"/>
      <c r="BC331" s="1"/>
      <c r="BD331" s="1"/>
      <c r="BE331" s="1"/>
      <c r="BF331" s="15"/>
      <c r="BG331" s="16">
        <f t="shared" si="102"/>
        <v>0</v>
      </c>
      <c r="BH331" s="16">
        <f t="shared" si="103"/>
        <v>114</v>
      </c>
    </row>
    <row r="332" spans="1:60" ht="25.5" customHeight="1" x14ac:dyDescent="0.25">
      <c r="A332" s="1" t="s">
        <v>2662</v>
      </c>
      <c r="B332" s="1" t="s">
        <v>722</v>
      </c>
      <c r="C332" s="5" t="s">
        <v>1816</v>
      </c>
      <c r="D332" s="2">
        <v>0.4</v>
      </c>
      <c r="E332" s="1" t="s">
        <v>712</v>
      </c>
      <c r="F332" s="1" t="s">
        <v>29</v>
      </c>
      <c r="G332" s="1" t="s">
        <v>1078</v>
      </c>
      <c r="H332" s="1" t="s">
        <v>1822</v>
      </c>
      <c r="I332" s="1" t="s">
        <v>27</v>
      </c>
      <c r="J332" s="4" t="s">
        <v>804</v>
      </c>
      <c r="K332" s="3">
        <v>100</v>
      </c>
      <c r="L332" s="3">
        <v>0</v>
      </c>
      <c r="M332" s="4" t="s">
        <v>1982</v>
      </c>
      <c r="N332" s="4" t="s">
        <v>2028</v>
      </c>
      <c r="O332" s="3" t="s">
        <v>33</v>
      </c>
      <c r="P332" s="3" t="s">
        <v>38</v>
      </c>
      <c r="Q332" s="74" t="s">
        <v>42</v>
      </c>
      <c r="T332" s="6"/>
      <c r="X332" s="4" t="s">
        <v>36</v>
      </c>
      <c r="Y332" s="51">
        <v>43482</v>
      </c>
      <c r="Z332" s="1" t="s">
        <v>32</v>
      </c>
      <c r="AA332" s="51">
        <v>44578</v>
      </c>
      <c r="AB332" s="1"/>
      <c r="AC332" s="2" t="str">
        <f t="shared" si="104"/>
        <v>100</v>
      </c>
      <c r="AD332" s="2">
        <f t="shared" si="100"/>
        <v>0.4</v>
      </c>
      <c r="AE332" s="2">
        <f t="shared" si="105"/>
        <v>0.4</v>
      </c>
      <c r="AF332" s="1" t="str">
        <f t="shared" si="98"/>
        <v>5</v>
      </c>
      <c r="AG332" s="1">
        <v>12</v>
      </c>
      <c r="AH332" s="148" t="s">
        <v>27</v>
      </c>
      <c r="AI332" s="1">
        <f t="shared" si="106"/>
        <v>2</v>
      </c>
      <c r="AJ332" s="1">
        <f t="shared" si="107"/>
        <v>0</v>
      </c>
      <c r="AK332" s="7">
        <v>2</v>
      </c>
      <c r="AL332" s="7">
        <v>0</v>
      </c>
      <c r="AM332" s="7">
        <v>2</v>
      </c>
      <c r="AN332" s="7"/>
      <c r="AO332" s="8">
        <v>2</v>
      </c>
      <c r="AP332" s="9"/>
      <c r="AQ332" s="1">
        <v>2</v>
      </c>
      <c r="AR332" s="1"/>
      <c r="AT332" s="15"/>
      <c r="AU332" s="12">
        <f t="shared" si="108"/>
        <v>2</v>
      </c>
      <c r="AV332" s="9"/>
      <c r="AW332" s="10"/>
      <c r="AX332" s="10"/>
      <c r="AY332" s="10"/>
      <c r="AZ332" s="11"/>
      <c r="BA332" s="14">
        <f t="shared" si="101"/>
        <v>0</v>
      </c>
      <c r="BB332" s="9"/>
      <c r="BC332" s="1"/>
      <c r="BD332" s="1"/>
      <c r="BE332" s="1"/>
      <c r="BF332" s="15"/>
      <c r="BG332" s="16">
        <f t="shared" si="102"/>
        <v>0</v>
      </c>
      <c r="BH332" s="16">
        <f t="shared" si="103"/>
        <v>2</v>
      </c>
    </row>
    <row r="333" spans="1:60" ht="25.5" customHeight="1" x14ac:dyDescent="0.25">
      <c r="A333" s="1" t="s">
        <v>718</v>
      </c>
      <c r="B333" s="1" t="s">
        <v>719</v>
      </c>
      <c r="C333" s="1" t="s">
        <v>1806</v>
      </c>
      <c r="D333" s="2">
        <v>8.42</v>
      </c>
      <c r="E333" s="1" t="s">
        <v>712</v>
      </c>
      <c r="F333" s="1" t="s">
        <v>29</v>
      </c>
      <c r="G333" s="1" t="s">
        <v>27</v>
      </c>
      <c r="H333" s="1" t="s">
        <v>27</v>
      </c>
      <c r="I333" s="1" t="s">
        <v>27</v>
      </c>
      <c r="J333" s="4" t="s">
        <v>804</v>
      </c>
      <c r="K333" s="4">
        <v>100</v>
      </c>
      <c r="L333" s="4">
        <v>0</v>
      </c>
      <c r="M333" s="4" t="s">
        <v>713</v>
      </c>
      <c r="N333" s="4" t="s">
        <v>720</v>
      </c>
      <c r="O333" s="4" t="s">
        <v>2234</v>
      </c>
      <c r="P333" s="3" t="s">
        <v>38</v>
      </c>
      <c r="Q333" s="74" t="s">
        <v>42</v>
      </c>
      <c r="R333" s="4" t="s">
        <v>721</v>
      </c>
      <c r="S333" s="4" t="s">
        <v>2151</v>
      </c>
      <c r="T333" s="6" t="s">
        <v>2163</v>
      </c>
      <c r="U333" s="5" t="s">
        <v>695</v>
      </c>
      <c r="V333" s="5" t="s">
        <v>1820</v>
      </c>
      <c r="W333" s="56" t="s">
        <v>1959</v>
      </c>
      <c r="X333" s="5" t="s">
        <v>36</v>
      </c>
      <c r="Y333" s="1" t="s">
        <v>27</v>
      </c>
      <c r="Z333" s="1" t="s">
        <v>27</v>
      </c>
      <c r="AA333" s="1" t="s">
        <v>27</v>
      </c>
      <c r="AB333" s="1"/>
      <c r="AC333" s="2" t="str">
        <f t="shared" si="104"/>
        <v>80</v>
      </c>
      <c r="AD333" s="2">
        <f t="shared" si="100"/>
        <v>8.42</v>
      </c>
      <c r="AE333" s="2">
        <f t="shared" si="105"/>
        <v>6.7360000000000007</v>
      </c>
      <c r="AF333" s="2" t="str">
        <f t="shared" si="98"/>
        <v>70</v>
      </c>
      <c r="AG333" s="1" t="str">
        <f>IF(AK333&lt;=10,"24",IF(AK333&gt;10,"30"))</f>
        <v>30</v>
      </c>
      <c r="AH333" s="1">
        <v>30</v>
      </c>
      <c r="AI333" s="1">
        <f t="shared" si="106"/>
        <v>202.08</v>
      </c>
      <c r="AJ333" s="1">
        <f t="shared" si="107"/>
        <v>0</v>
      </c>
      <c r="AK333" s="7">
        <f>AE333*AH333</f>
        <v>202.08</v>
      </c>
      <c r="AL333" s="7">
        <v>0</v>
      </c>
      <c r="AM333" s="7">
        <f t="shared" ref="AM333:AM364" si="111">AK333-AL333</f>
        <v>202.08</v>
      </c>
      <c r="AN333" s="7"/>
      <c r="AO333" s="8">
        <v>202</v>
      </c>
      <c r="AP333" s="9"/>
      <c r="AQ333" s="1"/>
      <c r="AR333" s="1">
        <v>35</v>
      </c>
      <c r="AS333" s="1">
        <v>70</v>
      </c>
      <c r="AT333" s="15">
        <v>70</v>
      </c>
      <c r="AU333" s="12">
        <f t="shared" si="108"/>
        <v>175</v>
      </c>
      <c r="AV333" s="9">
        <v>27</v>
      </c>
      <c r="AW333" s="10"/>
      <c r="AX333" s="10"/>
      <c r="AY333" s="10"/>
      <c r="AZ333" s="11"/>
      <c r="BA333" s="14">
        <f t="shared" si="101"/>
        <v>27</v>
      </c>
      <c r="BB333" s="9"/>
      <c r="BC333" s="1"/>
      <c r="BD333" s="1"/>
      <c r="BE333" s="1"/>
      <c r="BF333" s="15"/>
      <c r="BG333" s="16">
        <f t="shared" si="102"/>
        <v>0</v>
      </c>
      <c r="BH333" s="16">
        <f t="shared" si="103"/>
        <v>202</v>
      </c>
    </row>
    <row r="334" spans="1:60" ht="25.5" customHeight="1" x14ac:dyDescent="0.25">
      <c r="A334" s="4" t="s">
        <v>2475</v>
      </c>
      <c r="B334" s="1" t="s">
        <v>2132</v>
      </c>
      <c r="C334" s="1" t="s">
        <v>1806</v>
      </c>
      <c r="D334" s="2">
        <v>0.15</v>
      </c>
      <c r="E334" s="4" t="s">
        <v>2167</v>
      </c>
      <c r="F334" s="1" t="s">
        <v>29</v>
      </c>
      <c r="G334" s="1" t="s">
        <v>27</v>
      </c>
      <c r="H334" s="1" t="s">
        <v>27</v>
      </c>
      <c r="I334" s="1" t="s">
        <v>27</v>
      </c>
      <c r="J334" s="4" t="s">
        <v>95</v>
      </c>
      <c r="K334" s="46" t="s">
        <v>2171</v>
      </c>
      <c r="L334" s="46" t="s">
        <v>2171</v>
      </c>
      <c r="M334" s="46" t="s">
        <v>2179</v>
      </c>
      <c r="N334" s="4" t="s">
        <v>2394</v>
      </c>
      <c r="O334" s="4" t="s">
        <v>33</v>
      </c>
      <c r="P334" s="4" t="s">
        <v>38</v>
      </c>
      <c r="Q334" s="76" t="s">
        <v>42</v>
      </c>
      <c r="R334" s="4" t="s">
        <v>117</v>
      </c>
      <c r="S334" s="4" t="s">
        <v>117</v>
      </c>
      <c r="T334" s="6" t="s">
        <v>2163</v>
      </c>
      <c r="U334" s="4" t="s">
        <v>151</v>
      </c>
      <c r="V334" s="19" t="s">
        <v>1820</v>
      </c>
      <c r="W334" s="4" t="s">
        <v>1966</v>
      </c>
      <c r="X334" s="4" t="s">
        <v>36</v>
      </c>
      <c r="Y334" s="1" t="s">
        <v>27</v>
      </c>
      <c r="Z334" s="1" t="s">
        <v>27</v>
      </c>
      <c r="AA334" s="1" t="s">
        <v>27</v>
      </c>
      <c r="AC334" s="2" t="str">
        <f t="shared" si="104"/>
        <v>100</v>
      </c>
      <c r="AD334" s="2">
        <f t="shared" si="100"/>
        <v>0.15</v>
      </c>
      <c r="AE334" s="2">
        <f t="shared" si="105"/>
        <v>0.15</v>
      </c>
      <c r="AF334" s="2" t="str">
        <f t="shared" si="98"/>
        <v>5</v>
      </c>
      <c r="AG334" s="1" t="str">
        <f>IF(AK334&lt;=10,"24",IF(AK334&gt;10,"30"))</f>
        <v>24</v>
      </c>
      <c r="AH334" s="4">
        <v>30</v>
      </c>
      <c r="AI334" s="1">
        <f t="shared" si="106"/>
        <v>2.25</v>
      </c>
      <c r="AJ334" s="1">
        <f t="shared" si="107"/>
        <v>2.25</v>
      </c>
      <c r="AK334" s="7">
        <f>AE334*AH334</f>
        <v>4.5</v>
      </c>
      <c r="AL334" s="7">
        <v>0</v>
      </c>
      <c r="AM334" s="7">
        <f t="shared" si="111"/>
        <v>4.5</v>
      </c>
      <c r="AO334" s="8">
        <v>5</v>
      </c>
      <c r="AP334" s="17"/>
      <c r="AR334" s="4">
        <v>5</v>
      </c>
      <c r="AT334" s="20"/>
      <c r="AU334" s="12">
        <f t="shared" si="108"/>
        <v>5</v>
      </c>
      <c r="AV334" s="17"/>
      <c r="AZ334" s="20"/>
      <c r="BA334" s="14">
        <f t="shared" si="101"/>
        <v>0</v>
      </c>
      <c r="BB334" s="17"/>
      <c r="BF334" s="20"/>
      <c r="BG334" s="16">
        <f t="shared" si="102"/>
        <v>0</v>
      </c>
      <c r="BH334" s="16">
        <f t="shared" si="103"/>
        <v>5</v>
      </c>
    </row>
    <row r="335" spans="1:60" ht="25.5" customHeight="1" x14ac:dyDescent="0.25">
      <c r="A335" s="1" t="s">
        <v>2476</v>
      </c>
      <c r="B335" s="1" t="s">
        <v>722</v>
      </c>
      <c r="C335" s="5" t="s">
        <v>1806</v>
      </c>
      <c r="D335" s="2">
        <v>3.21</v>
      </c>
      <c r="E335" s="1" t="s">
        <v>712</v>
      </c>
      <c r="F335" s="1" t="s">
        <v>29</v>
      </c>
      <c r="G335" s="1" t="s">
        <v>27</v>
      </c>
      <c r="H335" s="1" t="s">
        <v>27</v>
      </c>
      <c r="I335" s="1" t="s">
        <v>27</v>
      </c>
      <c r="J335" s="4" t="s">
        <v>804</v>
      </c>
      <c r="K335" s="3">
        <v>100</v>
      </c>
      <c r="L335" s="3">
        <v>0</v>
      </c>
      <c r="M335" s="4" t="s">
        <v>1982</v>
      </c>
      <c r="N335" s="4" t="s">
        <v>2028</v>
      </c>
      <c r="O335" s="3" t="s">
        <v>33</v>
      </c>
      <c r="P335" s="3" t="s">
        <v>38</v>
      </c>
      <c r="Q335" s="74" t="s">
        <v>42</v>
      </c>
      <c r="R335" s="4" t="s">
        <v>117</v>
      </c>
      <c r="S335" s="4" t="s">
        <v>117</v>
      </c>
      <c r="T335" s="6" t="s">
        <v>2163</v>
      </c>
      <c r="U335" s="4" t="s">
        <v>151</v>
      </c>
      <c r="V335" s="19" t="s">
        <v>1820</v>
      </c>
      <c r="W335" s="4" t="s">
        <v>1966</v>
      </c>
      <c r="X335" s="4" t="s">
        <v>36</v>
      </c>
      <c r="Y335" s="51" t="s">
        <v>27</v>
      </c>
      <c r="Z335" s="1" t="s">
        <v>32</v>
      </c>
      <c r="AA335" s="51" t="s">
        <v>27</v>
      </c>
      <c r="AB335" s="1"/>
      <c r="AC335" s="2" t="str">
        <f t="shared" si="104"/>
        <v>85</v>
      </c>
      <c r="AD335" s="2">
        <f t="shared" si="100"/>
        <v>3.21</v>
      </c>
      <c r="AE335" s="2">
        <f t="shared" si="105"/>
        <v>2.7285000000000004</v>
      </c>
      <c r="AF335" s="2" t="str">
        <f t="shared" si="98"/>
        <v>30</v>
      </c>
      <c r="AG335" s="1" t="str">
        <f>IF(AK335&lt;=10,"24",IF(AK335&gt;10,"30"))</f>
        <v>30</v>
      </c>
      <c r="AH335" s="1">
        <v>30</v>
      </c>
      <c r="AI335" s="1">
        <f t="shared" si="106"/>
        <v>81.855000000000018</v>
      </c>
      <c r="AJ335" s="1">
        <f t="shared" si="107"/>
        <v>0</v>
      </c>
      <c r="AK335" s="7">
        <f>AE335*AH335</f>
        <v>81.855000000000018</v>
      </c>
      <c r="AL335" s="7">
        <v>0</v>
      </c>
      <c r="AM335" s="7">
        <f t="shared" si="111"/>
        <v>81.855000000000018</v>
      </c>
      <c r="AN335" s="7"/>
      <c r="AO335" s="8">
        <v>82</v>
      </c>
      <c r="AP335" s="9"/>
      <c r="AQ335" s="1"/>
      <c r="AR335" s="1">
        <v>15</v>
      </c>
      <c r="AS335" s="1">
        <v>30</v>
      </c>
      <c r="AT335" s="15">
        <v>30</v>
      </c>
      <c r="AU335" s="12">
        <f t="shared" si="108"/>
        <v>75</v>
      </c>
      <c r="AV335" s="9">
        <v>7</v>
      </c>
      <c r="AW335" s="10"/>
      <c r="AX335" s="10"/>
      <c r="AY335" s="10"/>
      <c r="AZ335" s="11"/>
      <c r="BA335" s="14">
        <f t="shared" si="101"/>
        <v>7</v>
      </c>
      <c r="BB335" s="9"/>
      <c r="BC335" s="1"/>
      <c r="BD335" s="1"/>
      <c r="BE335" s="1"/>
      <c r="BF335" s="15"/>
      <c r="BG335" s="16">
        <f t="shared" si="102"/>
        <v>0</v>
      </c>
      <c r="BH335" s="16">
        <f t="shared" si="103"/>
        <v>82</v>
      </c>
    </row>
    <row r="336" spans="1:60" ht="25.5" customHeight="1" x14ac:dyDescent="0.25">
      <c r="A336" s="1" t="s">
        <v>723</v>
      </c>
      <c r="B336" s="1" t="s">
        <v>724</v>
      </c>
      <c r="C336" s="1" t="s">
        <v>1806</v>
      </c>
      <c r="D336" s="2">
        <v>0.91</v>
      </c>
      <c r="E336" s="1" t="s">
        <v>712</v>
      </c>
      <c r="F336" s="1" t="s">
        <v>29</v>
      </c>
      <c r="G336" s="1" t="s">
        <v>27</v>
      </c>
      <c r="H336" s="1" t="s">
        <v>27</v>
      </c>
      <c r="I336" s="1" t="s">
        <v>27</v>
      </c>
      <c r="J336" s="4" t="s">
        <v>804</v>
      </c>
      <c r="K336" s="4">
        <v>100</v>
      </c>
      <c r="L336" s="4">
        <v>0</v>
      </c>
      <c r="M336" s="4" t="s">
        <v>30</v>
      </c>
      <c r="N336" s="4" t="s">
        <v>725</v>
      </c>
      <c r="O336" s="3" t="s">
        <v>33</v>
      </c>
      <c r="P336" s="3" t="s">
        <v>38</v>
      </c>
      <c r="Q336" s="74" t="s">
        <v>42</v>
      </c>
      <c r="R336" s="4" t="s">
        <v>117</v>
      </c>
      <c r="S336" s="4" t="s">
        <v>1833</v>
      </c>
      <c r="T336" s="6" t="s">
        <v>2163</v>
      </c>
      <c r="U336" s="4" t="s">
        <v>1503</v>
      </c>
      <c r="V336" s="4" t="s">
        <v>1820</v>
      </c>
      <c r="W336" s="4" t="s">
        <v>278</v>
      </c>
      <c r="X336" s="4" t="s">
        <v>36</v>
      </c>
      <c r="Y336" s="1" t="s">
        <v>27</v>
      </c>
      <c r="Z336" s="1" t="s">
        <v>27</v>
      </c>
      <c r="AA336" s="1" t="s">
        <v>27</v>
      </c>
      <c r="AB336" s="1"/>
      <c r="AC336" s="2" t="str">
        <f t="shared" si="104"/>
        <v>100</v>
      </c>
      <c r="AD336" s="2">
        <f t="shared" si="100"/>
        <v>0.91</v>
      </c>
      <c r="AE336" s="2">
        <f t="shared" si="105"/>
        <v>0.91</v>
      </c>
      <c r="AF336" s="2" t="str">
        <f t="shared" si="98"/>
        <v>20</v>
      </c>
      <c r="AG336" s="1" t="str">
        <f>IF(AK336&lt;=10,"24",IF(AK336&gt;10,"30"))</f>
        <v>30</v>
      </c>
      <c r="AH336" s="1">
        <v>30</v>
      </c>
      <c r="AI336" s="1">
        <f t="shared" si="106"/>
        <v>27.3</v>
      </c>
      <c r="AJ336" s="1">
        <f t="shared" si="107"/>
        <v>0</v>
      </c>
      <c r="AK336" s="7">
        <f>AE336*AH336</f>
        <v>27.3</v>
      </c>
      <c r="AL336" s="7">
        <v>0</v>
      </c>
      <c r="AM336" s="7">
        <f t="shared" si="111"/>
        <v>27.3</v>
      </c>
      <c r="AN336" s="7"/>
      <c r="AO336" s="8">
        <v>27</v>
      </c>
      <c r="AP336" s="9"/>
      <c r="AQ336" s="1"/>
      <c r="AR336" s="1">
        <v>10</v>
      </c>
      <c r="AS336" s="1">
        <v>17</v>
      </c>
      <c r="AT336" s="15"/>
      <c r="AU336" s="12">
        <f t="shared" si="108"/>
        <v>27</v>
      </c>
      <c r="AV336" s="9"/>
      <c r="AW336" s="1"/>
      <c r="AX336" s="1"/>
      <c r="AY336" s="1"/>
      <c r="AZ336" s="15"/>
      <c r="BA336" s="14">
        <f t="shared" si="101"/>
        <v>0</v>
      </c>
      <c r="BB336" s="9"/>
      <c r="BC336" s="1"/>
      <c r="BD336" s="1"/>
      <c r="BE336" s="1"/>
      <c r="BF336" s="15"/>
      <c r="BG336" s="16">
        <f t="shared" si="102"/>
        <v>0</v>
      </c>
      <c r="BH336" s="16">
        <f t="shared" si="103"/>
        <v>27</v>
      </c>
    </row>
    <row r="337" spans="1:119" ht="25.5" customHeight="1" x14ac:dyDescent="0.25">
      <c r="A337" s="4" t="s">
        <v>1075</v>
      </c>
      <c r="B337" s="77" t="s">
        <v>1076</v>
      </c>
      <c r="C337" s="5" t="s">
        <v>1816</v>
      </c>
      <c r="D337" s="78">
        <v>0.25</v>
      </c>
      <c r="E337" s="21" t="s">
        <v>712</v>
      </c>
      <c r="F337" s="4" t="s">
        <v>29</v>
      </c>
      <c r="G337" s="4" t="s">
        <v>1077</v>
      </c>
      <c r="H337" s="1" t="s">
        <v>1823</v>
      </c>
      <c r="I337" s="1" t="s">
        <v>27</v>
      </c>
      <c r="J337" s="18" t="s">
        <v>804</v>
      </c>
      <c r="K337" s="22">
        <v>100</v>
      </c>
      <c r="L337" s="4">
        <v>0</v>
      </c>
      <c r="M337" s="79" t="s">
        <v>811</v>
      </c>
      <c r="N337" s="23" t="s">
        <v>793</v>
      </c>
      <c r="O337" s="3" t="s">
        <v>33</v>
      </c>
      <c r="P337" s="4" t="s">
        <v>38</v>
      </c>
      <c r="Q337" s="75" t="s">
        <v>42</v>
      </c>
      <c r="R337" s="5"/>
      <c r="S337" s="5"/>
      <c r="T337" s="5"/>
      <c r="U337" s="5"/>
      <c r="V337" s="5"/>
      <c r="W337" s="5"/>
      <c r="X337" s="5" t="s">
        <v>36</v>
      </c>
      <c r="Y337" s="24">
        <v>43437</v>
      </c>
      <c r="Z337" s="4" t="s">
        <v>32</v>
      </c>
      <c r="AA337" s="24">
        <v>44533</v>
      </c>
      <c r="AB337" s="24"/>
      <c r="AC337" s="2" t="str">
        <f t="shared" si="104"/>
        <v>100</v>
      </c>
      <c r="AD337" s="2">
        <f t="shared" si="100"/>
        <v>0.25</v>
      </c>
      <c r="AE337" s="2">
        <f t="shared" si="105"/>
        <v>0.25</v>
      </c>
      <c r="AF337" s="1" t="str">
        <f t="shared" si="98"/>
        <v>5</v>
      </c>
      <c r="AG337" s="1">
        <v>12</v>
      </c>
      <c r="AH337" s="1" t="s">
        <v>27</v>
      </c>
      <c r="AI337" s="1">
        <f t="shared" si="106"/>
        <v>2</v>
      </c>
      <c r="AJ337" s="1">
        <f t="shared" si="107"/>
        <v>0</v>
      </c>
      <c r="AK337" s="25">
        <v>2</v>
      </c>
      <c r="AL337" s="1">
        <v>0</v>
      </c>
      <c r="AM337" s="1">
        <f t="shared" si="111"/>
        <v>2</v>
      </c>
      <c r="AN337" s="1"/>
      <c r="AO337" s="47">
        <v>2</v>
      </c>
      <c r="AP337" s="27"/>
      <c r="AQ337" s="28">
        <v>2</v>
      </c>
      <c r="AR337" s="25"/>
      <c r="AT337" s="15"/>
      <c r="AU337" s="12">
        <f t="shared" si="108"/>
        <v>2</v>
      </c>
      <c r="AV337" s="30"/>
      <c r="AW337" s="28"/>
      <c r="AX337" s="80"/>
      <c r="AY337" s="80"/>
      <c r="AZ337" s="81"/>
      <c r="BA337" s="14">
        <f t="shared" si="101"/>
        <v>0</v>
      </c>
      <c r="BB337" s="82"/>
      <c r="BC337" s="80"/>
      <c r="BD337" s="80"/>
      <c r="BE337" s="80"/>
      <c r="BF337" s="81"/>
      <c r="BG337" s="16">
        <f t="shared" si="102"/>
        <v>0</v>
      </c>
      <c r="BH337" s="16">
        <f t="shared" si="103"/>
        <v>2</v>
      </c>
    </row>
    <row r="338" spans="1:119" ht="25.5" customHeight="1" x14ac:dyDescent="0.25">
      <c r="A338" s="1" t="s">
        <v>2477</v>
      </c>
      <c r="B338" s="1" t="s">
        <v>719</v>
      </c>
      <c r="C338" s="1" t="s">
        <v>1806</v>
      </c>
      <c r="D338" s="2">
        <v>2.61</v>
      </c>
      <c r="E338" s="1" t="s">
        <v>712</v>
      </c>
      <c r="F338" s="1" t="s">
        <v>29</v>
      </c>
      <c r="G338" s="1" t="s">
        <v>27</v>
      </c>
      <c r="H338" s="1" t="s">
        <v>27</v>
      </c>
      <c r="I338" s="1" t="s">
        <v>27</v>
      </c>
      <c r="J338" s="4" t="s">
        <v>804</v>
      </c>
      <c r="K338" s="4">
        <v>100</v>
      </c>
      <c r="L338" s="4">
        <v>0</v>
      </c>
      <c r="M338" s="4" t="s">
        <v>30</v>
      </c>
      <c r="N338" s="4" t="s">
        <v>2583</v>
      </c>
      <c r="O338" s="4" t="s">
        <v>2235</v>
      </c>
      <c r="P338" s="3" t="s">
        <v>38</v>
      </c>
      <c r="Q338" s="74" t="s">
        <v>42</v>
      </c>
      <c r="R338" s="4" t="s">
        <v>117</v>
      </c>
      <c r="S338" s="4" t="s">
        <v>1833</v>
      </c>
      <c r="T338" s="6" t="s">
        <v>2163</v>
      </c>
      <c r="U338" s="5" t="s">
        <v>695</v>
      </c>
      <c r="V338" s="5" t="s">
        <v>1820</v>
      </c>
      <c r="W338" s="56" t="s">
        <v>1958</v>
      </c>
      <c r="X338" s="5" t="s">
        <v>36</v>
      </c>
      <c r="Y338" s="1" t="s">
        <v>27</v>
      </c>
      <c r="Z338" s="1" t="s">
        <v>27</v>
      </c>
      <c r="AA338" s="1" t="s">
        <v>27</v>
      </c>
      <c r="AB338" s="1"/>
      <c r="AC338" s="2" t="str">
        <f t="shared" si="104"/>
        <v>85</v>
      </c>
      <c r="AD338" s="2">
        <f t="shared" si="100"/>
        <v>2.61</v>
      </c>
      <c r="AE338" s="2">
        <f t="shared" si="105"/>
        <v>2.2185000000000001</v>
      </c>
      <c r="AF338" s="2" t="str">
        <f t="shared" si="98"/>
        <v>30</v>
      </c>
      <c r="AG338" s="1" t="str">
        <f>IF(AK338&lt;=10,"24",IF(AK338&gt;10,"30"))</f>
        <v>30</v>
      </c>
      <c r="AH338" s="1">
        <v>30</v>
      </c>
      <c r="AI338" s="1">
        <f t="shared" si="106"/>
        <v>66.555000000000007</v>
      </c>
      <c r="AJ338" s="1">
        <f t="shared" si="107"/>
        <v>0</v>
      </c>
      <c r="AK338" s="7">
        <f>AE338*AH338</f>
        <v>66.555000000000007</v>
      </c>
      <c r="AL338" s="7">
        <v>0</v>
      </c>
      <c r="AM338" s="7">
        <f t="shared" si="111"/>
        <v>66.555000000000007</v>
      </c>
      <c r="AN338" s="7"/>
      <c r="AO338" s="8">
        <v>67</v>
      </c>
      <c r="AP338" s="9"/>
      <c r="AQ338" s="1"/>
      <c r="AR338" s="4">
        <v>15</v>
      </c>
      <c r="AS338" s="4">
        <v>30</v>
      </c>
      <c r="AT338" s="15">
        <v>22</v>
      </c>
      <c r="AU338" s="12">
        <f t="shared" si="108"/>
        <v>67</v>
      </c>
      <c r="AV338" s="9"/>
      <c r="AW338" s="10"/>
      <c r="AX338" s="10"/>
      <c r="AY338" s="10"/>
      <c r="AZ338" s="11"/>
      <c r="BA338" s="14">
        <f t="shared" si="101"/>
        <v>0</v>
      </c>
      <c r="BB338" s="9"/>
      <c r="BC338" s="1"/>
      <c r="BD338" s="1"/>
      <c r="BE338" s="1"/>
      <c r="BF338" s="15"/>
      <c r="BG338" s="16">
        <f t="shared" si="102"/>
        <v>0</v>
      </c>
      <c r="BH338" s="16">
        <f t="shared" si="103"/>
        <v>67</v>
      </c>
    </row>
    <row r="339" spans="1:119" ht="25.5" customHeight="1" x14ac:dyDescent="0.25">
      <c r="A339" s="1" t="s">
        <v>728</v>
      </c>
      <c r="B339" s="1" t="s">
        <v>729</v>
      </c>
      <c r="C339" s="1" t="s">
        <v>1806</v>
      </c>
      <c r="D339" s="2">
        <v>0.37</v>
      </c>
      <c r="E339" s="1" t="s">
        <v>730</v>
      </c>
      <c r="F339" s="1" t="s">
        <v>73</v>
      </c>
      <c r="G339" s="1" t="s">
        <v>27</v>
      </c>
      <c r="H339" s="1" t="s">
        <v>27</v>
      </c>
      <c r="I339" s="1" t="s">
        <v>27</v>
      </c>
      <c r="J339" s="4" t="s">
        <v>804</v>
      </c>
      <c r="K339" s="3">
        <v>100</v>
      </c>
      <c r="L339" s="3">
        <v>0</v>
      </c>
      <c r="M339" s="4" t="s">
        <v>30</v>
      </c>
      <c r="N339" s="4" t="s">
        <v>731</v>
      </c>
      <c r="O339" s="3" t="s">
        <v>2058</v>
      </c>
      <c r="P339" s="3" t="s">
        <v>38</v>
      </c>
      <c r="Q339" s="74" t="s">
        <v>42</v>
      </c>
      <c r="R339" s="4" t="s">
        <v>117</v>
      </c>
      <c r="S339" s="4" t="s">
        <v>1833</v>
      </c>
      <c r="T339" s="6" t="s">
        <v>2163</v>
      </c>
      <c r="U339" s="4" t="s">
        <v>151</v>
      </c>
      <c r="V339" s="4" t="s">
        <v>1820</v>
      </c>
      <c r="W339" s="4" t="s">
        <v>44</v>
      </c>
      <c r="X339" s="4" t="s">
        <v>36</v>
      </c>
      <c r="Y339" s="1" t="s">
        <v>27</v>
      </c>
      <c r="Z339" s="1" t="s">
        <v>27</v>
      </c>
      <c r="AA339" s="1" t="s">
        <v>27</v>
      </c>
      <c r="AB339" s="1"/>
      <c r="AC339" s="2" t="str">
        <f t="shared" si="104"/>
        <v>100</v>
      </c>
      <c r="AD339" s="2">
        <f t="shared" si="100"/>
        <v>0.37</v>
      </c>
      <c r="AE339" s="2">
        <f t="shared" si="105"/>
        <v>0.37</v>
      </c>
      <c r="AF339" s="2" t="str">
        <f t="shared" si="98"/>
        <v>5</v>
      </c>
      <c r="AG339" s="1" t="str">
        <f>IF(AK339&lt;=10,"24",IF(AK339&gt;10,"30"))</f>
        <v>24</v>
      </c>
      <c r="AH339" s="1">
        <v>20</v>
      </c>
      <c r="AI339" s="1">
        <f t="shared" si="106"/>
        <v>7.4</v>
      </c>
      <c r="AJ339" s="1">
        <f t="shared" si="107"/>
        <v>0</v>
      </c>
      <c r="AK339" s="7">
        <f>AE339*AH339</f>
        <v>7.4</v>
      </c>
      <c r="AL339" s="7">
        <v>0</v>
      </c>
      <c r="AM339" s="7">
        <f t="shared" si="111"/>
        <v>7.4</v>
      </c>
      <c r="AN339" s="7"/>
      <c r="AO339" s="8">
        <v>7</v>
      </c>
      <c r="AP339" s="9"/>
      <c r="AQ339" s="10"/>
      <c r="AR339" s="45">
        <v>5</v>
      </c>
      <c r="AS339" s="10">
        <v>2</v>
      </c>
      <c r="AT339" s="11"/>
      <c r="AU339" s="12">
        <f t="shared" si="108"/>
        <v>7</v>
      </c>
      <c r="AV339" s="13"/>
      <c r="AW339" s="10"/>
      <c r="AX339" s="10"/>
      <c r="AY339" s="10"/>
      <c r="AZ339" s="11"/>
      <c r="BA339" s="14">
        <f t="shared" si="101"/>
        <v>0</v>
      </c>
      <c r="BB339" s="9"/>
      <c r="BC339" s="1"/>
      <c r="BD339" s="1"/>
      <c r="BE339" s="1"/>
      <c r="BF339" s="15"/>
      <c r="BG339" s="16">
        <f t="shared" si="102"/>
        <v>0</v>
      </c>
      <c r="BH339" s="16">
        <f t="shared" si="103"/>
        <v>7</v>
      </c>
    </row>
    <row r="340" spans="1:119" ht="25.5" customHeight="1" x14ac:dyDescent="0.25">
      <c r="A340" s="1" t="s">
        <v>732</v>
      </c>
      <c r="B340" s="1" t="s">
        <v>733</v>
      </c>
      <c r="C340" s="1" t="s">
        <v>1806</v>
      </c>
      <c r="D340" s="2">
        <v>1.35</v>
      </c>
      <c r="E340" s="1" t="s">
        <v>730</v>
      </c>
      <c r="F340" s="1" t="s">
        <v>73</v>
      </c>
      <c r="G340" s="1" t="s">
        <v>27</v>
      </c>
      <c r="H340" s="1" t="s">
        <v>27</v>
      </c>
      <c r="I340" s="1" t="s">
        <v>27</v>
      </c>
      <c r="J340" s="4" t="s">
        <v>804</v>
      </c>
      <c r="K340" s="4">
        <v>100</v>
      </c>
      <c r="L340" s="4">
        <v>0</v>
      </c>
      <c r="M340" s="4" t="s">
        <v>30</v>
      </c>
      <c r="N340" s="4" t="s">
        <v>734</v>
      </c>
      <c r="O340" s="3" t="s">
        <v>33</v>
      </c>
      <c r="P340" s="3" t="s">
        <v>38</v>
      </c>
      <c r="Q340" s="74" t="s">
        <v>42</v>
      </c>
      <c r="R340" s="4" t="s">
        <v>2556</v>
      </c>
      <c r="S340" s="4" t="s">
        <v>2090</v>
      </c>
      <c r="T340" s="6" t="s">
        <v>2163</v>
      </c>
      <c r="U340" s="4" t="s">
        <v>151</v>
      </c>
      <c r="V340" s="4" t="s">
        <v>1863</v>
      </c>
      <c r="W340" s="4" t="s">
        <v>147</v>
      </c>
      <c r="X340" s="4" t="s">
        <v>36</v>
      </c>
      <c r="Y340" s="1" t="s">
        <v>27</v>
      </c>
      <c r="Z340" s="1" t="s">
        <v>27</v>
      </c>
      <c r="AA340" s="1" t="s">
        <v>27</v>
      </c>
      <c r="AB340" s="1"/>
      <c r="AC340" s="2" t="str">
        <f t="shared" si="104"/>
        <v>85</v>
      </c>
      <c r="AD340" s="2">
        <f t="shared" si="100"/>
        <v>1.35</v>
      </c>
      <c r="AE340" s="2">
        <f t="shared" si="105"/>
        <v>1.1475000000000002</v>
      </c>
      <c r="AF340" s="2" t="str">
        <f t="shared" si="98"/>
        <v>10</v>
      </c>
      <c r="AG340" s="1" t="str">
        <f>IF(AK340&lt;=10,"24",IF(AK340&gt;10,"30"))</f>
        <v>30</v>
      </c>
      <c r="AH340" s="1">
        <v>20</v>
      </c>
      <c r="AI340" s="1">
        <f t="shared" si="106"/>
        <v>22.950000000000003</v>
      </c>
      <c r="AJ340" s="1">
        <f t="shared" si="107"/>
        <v>0</v>
      </c>
      <c r="AK340" s="7">
        <f>AE340*AH340</f>
        <v>22.950000000000003</v>
      </c>
      <c r="AL340" s="7">
        <v>0</v>
      </c>
      <c r="AM340" s="7">
        <f t="shared" si="111"/>
        <v>22.950000000000003</v>
      </c>
      <c r="AN340" s="7"/>
      <c r="AO340" s="8">
        <v>23</v>
      </c>
      <c r="AP340" s="9"/>
      <c r="AQ340" s="1"/>
      <c r="AR340" s="10">
        <v>5</v>
      </c>
      <c r="AS340" s="1">
        <v>10</v>
      </c>
      <c r="AT340" s="15">
        <v>8</v>
      </c>
      <c r="AU340" s="12">
        <f t="shared" si="108"/>
        <v>23</v>
      </c>
      <c r="AV340" s="9"/>
      <c r="AW340" s="1"/>
      <c r="AX340" s="1"/>
      <c r="AY340" s="1"/>
      <c r="AZ340" s="15"/>
      <c r="BA340" s="14">
        <f t="shared" si="101"/>
        <v>0</v>
      </c>
      <c r="BB340" s="9"/>
      <c r="BC340" s="1"/>
      <c r="BD340" s="1"/>
      <c r="BE340" s="1"/>
      <c r="BF340" s="15"/>
      <c r="BG340" s="16">
        <f t="shared" si="102"/>
        <v>0</v>
      </c>
      <c r="BH340" s="16">
        <f t="shared" si="103"/>
        <v>23</v>
      </c>
    </row>
    <row r="341" spans="1:119" ht="25.5" customHeight="1" x14ac:dyDescent="0.25">
      <c r="A341" s="4" t="s">
        <v>1079</v>
      </c>
      <c r="B341" s="4" t="s">
        <v>1080</v>
      </c>
      <c r="C341" s="5" t="s">
        <v>1816</v>
      </c>
      <c r="D341" s="21">
        <v>0.04</v>
      </c>
      <c r="E341" s="18" t="s">
        <v>730</v>
      </c>
      <c r="F341" s="18" t="s">
        <v>73</v>
      </c>
      <c r="G341" s="4" t="s">
        <v>1081</v>
      </c>
      <c r="H341" s="1" t="s">
        <v>1823</v>
      </c>
      <c r="I341" s="1" t="s">
        <v>27</v>
      </c>
      <c r="J341" s="18" t="s">
        <v>804</v>
      </c>
      <c r="K341" s="22">
        <v>100</v>
      </c>
      <c r="L341" s="18">
        <v>0</v>
      </c>
      <c r="M341" s="23" t="s">
        <v>811</v>
      </c>
      <c r="N341" s="23" t="s">
        <v>28</v>
      </c>
      <c r="O341" s="3" t="s">
        <v>2286</v>
      </c>
      <c r="P341" s="4" t="s">
        <v>38</v>
      </c>
      <c r="Q341" s="75" t="s">
        <v>42</v>
      </c>
      <c r="R341" s="5"/>
      <c r="S341" s="5"/>
      <c r="T341" s="5"/>
      <c r="U341" s="5"/>
      <c r="V341" s="5"/>
      <c r="W341" s="5"/>
      <c r="X341" s="5" t="s">
        <v>36</v>
      </c>
      <c r="Y341" s="24">
        <v>43493</v>
      </c>
      <c r="Z341" s="4" t="s">
        <v>32</v>
      </c>
      <c r="AA341" s="24">
        <v>44589</v>
      </c>
      <c r="AB341" s="24"/>
      <c r="AC341" s="2" t="str">
        <f t="shared" si="104"/>
        <v>100</v>
      </c>
      <c r="AD341" s="2">
        <f t="shared" si="100"/>
        <v>0.04</v>
      </c>
      <c r="AE341" s="2">
        <f t="shared" si="105"/>
        <v>0.04</v>
      </c>
      <c r="AF341" s="1" t="str">
        <f t="shared" si="98"/>
        <v>5</v>
      </c>
      <c r="AG341" s="1">
        <v>12</v>
      </c>
      <c r="AH341" s="1" t="s">
        <v>27</v>
      </c>
      <c r="AI341" s="1">
        <f t="shared" si="106"/>
        <v>1</v>
      </c>
      <c r="AJ341" s="1">
        <f t="shared" si="107"/>
        <v>0</v>
      </c>
      <c r="AK341" s="25">
        <v>1</v>
      </c>
      <c r="AL341" s="1">
        <v>0</v>
      </c>
      <c r="AM341" s="1">
        <f t="shared" si="111"/>
        <v>1</v>
      </c>
      <c r="AN341" s="1"/>
      <c r="AO341" s="26">
        <v>1</v>
      </c>
      <c r="AP341" s="27"/>
      <c r="AQ341" s="28">
        <v>1</v>
      </c>
      <c r="AR341" s="25"/>
      <c r="AT341" s="29"/>
      <c r="AU341" s="12">
        <f t="shared" si="108"/>
        <v>1</v>
      </c>
      <c r="AV341" s="30"/>
      <c r="AW341" s="28"/>
      <c r="AX341" s="1"/>
      <c r="AY341" s="1"/>
      <c r="AZ341" s="15"/>
      <c r="BA341" s="14">
        <f t="shared" si="101"/>
        <v>0</v>
      </c>
      <c r="BB341" s="9"/>
      <c r="BC341" s="1"/>
      <c r="BD341" s="1"/>
      <c r="BE341" s="1"/>
      <c r="BF341" s="15"/>
      <c r="BG341" s="16">
        <f t="shared" si="102"/>
        <v>0</v>
      </c>
      <c r="BH341" s="16">
        <f t="shared" si="103"/>
        <v>1</v>
      </c>
    </row>
    <row r="342" spans="1:119" ht="25.5" customHeight="1" x14ac:dyDescent="0.25">
      <c r="A342" s="1" t="s">
        <v>735</v>
      </c>
      <c r="B342" s="1" t="s">
        <v>736</v>
      </c>
      <c r="C342" s="1" t="s">
        <v>1806</v>
      </c>
      <c r="D342" s="2">
        <v>0.3</v>
      </c>
      <c r="E342" s="1" t="s">
        <v>730</v>
      </c>
      <c r="F342" s="1" t="s">
        <v>73</v>
      </c>
      <c r="G342" s="1" t="s">
        <v>27</v>
      </c>
      <c r="H342" s="1" t="s">
        <v>27</v>
      </c>
      <c r="I342" s="1" t="s">
        <v>27</v>
      </c>
      <c r="J342" s="4" t="s">
        <v>95</v>
      </c>
      <c r="K342" s="3">
        <v>30</v>
      </c>
      <c r="L342" s="3">
        <v>70</v>
      </c>
      <c r="M342" s="4" t="s">
        <v>1998</v>
      </c>
      <c r="N342" s="4" t="s">
        <v>737</v>
      </c>
      <c r="O342" s="3" t="s">
        <v>2059</v>
      </c>
      <c r="P342" s="3" t="s">
        <v>38</v>
      </c>
      <c r="Q342" s="74" t="s">
        <v>42</v>
      </c>
      <c r="R342" s="4" t="s">
        <v>117</v>
      </c>
      <c r="S342" s="4" t="s">
        <v>1833</v>
      </c>
      <c r="T342" s="6" t="s">
        <v>2163</v>
      </c>
      <c r="U342" s="4" t="s">
        <v>151</v>
      </c>
      <c r="V342" s="4" t="s">
        <v>1820</v>
      </c>
      <c r="W342" s="4" t="s">
        <v>44</v>
      </c>
      <c r="X342" s="4" t="s">
        <v>36</v>
      </c>
      <c r="Y342" s="1" t="s">
        <v>27</v>
      </c>
      <c r="Z342" s="1" t="s">
        <v>27</v>
      </c>
      <c r="AA342" s="1" t="s">
        <v>27</v>
      </c>
      <c r="AB342" s="1"/>
      <c r="AC342" s="2" t="str">
        <f t="shared" si="104"/>
        <v>100</v>
      </c>
      <c r="AD342" s="2">
        <f t="shared" si="100"/>
        <v>0.3</v>
      </c>
      <c r="AE342" s="2">
        <f t="shared" si="105"/>
        <v>0.3</v>
      </c>
      <c r="AF342" s="2" t="str">
        <f t="shared" si="98"/>
        <v>5</v>
      </c>
      <c r="AG342" s="1" t="str">
        <f>IF(AK342&lt;=10,"24",IF(AK342&gt;10,"30"))</f>
        <v>24</v>
      </c>
      <c r="AH342" s="1">
        <v>20</v>
      </c>
      <c r="AI342" s="1">
        <f t="shared" si="106"/>
        <v>1.8</v>
      </c>
      <c r="AJ342" s="1">
        <f t="shared" si="107"/>
        <v>4.2</v>
      </c>
      <c r="AK342" s="7">
        <f>AE342*AH342</f>
        <v>6</v>
      </c>
      <c r="AL342" s="7">
        <v>0</v>
      </c>
      <c r="AM342" s="7">
        <f t="shared" si="111"/>
        <v>6</v>
      </c>
      <c r="AN342" s="7"/>
      <c r="AO342" s="8">
        <v>6</v>
      </c>
      <c r="AP342" s="9"/>
      <c r="AQ342" s="18"/>
      <c r="AR342" s="45">
        <v>5</v>
      </c>
      <c r="AS342" s="1">
        <v>1</v>
      </c>
      <c r="AT342" s="15"/>
      <c r="AU342" s="12">
        <f t="shared" si="108"/>
        <v>6</v>
      </c>
      <c r="AV342" s="9"/>
      <c r="AW342" s="1"/>
      <c r="AX342" s="1"/>
      <c r="AY342" s="1"/>
      <c r="AZ342" s="15"/>
      <c r="BA342" s="14">
        <f t="shared" si="101"/>
        <v>0</v>
      </c>
      <c r="BB342" s="9"/>
      <c r="BC342" s="1"/>
      <c r="BD342" s="1"/>
      <c r="BE342" s="1"/>
      <c r="BF342" s="15"/>
      <c r="BG342" s="16">
        <f t="shared" si="102"/>
        <v>0</v>
      </c>
      <c r="BH342" s="16">
        <f t="shared" si="103"/>
        <v>6</v>
      </c>
    </row>
    <row r="343" spans="1:119" ht="25.5" customHeight="1" x14ac:dyDescent="0.25">
      <c r="A343" s="1" t="s">
        <v>2481</v>
      </c>
      <c r="B343" s="1" t="s">
        <v>738</v>
      </c>
      <c r="C343" s="1" t="s">
        <v>1806</v>
      </c>
      <c r="D343" s="2">
        <v>1.36</v>
      </c>
      <c r="E343" s="1" t="s">
        <v>730</v>
      </c>
      <c r="F343" s="1" t="s">
        <v>73</v>
      </c>
      <c r="G343" s="1" t="s">
        <v>27</v>
      </c>
      <c r="H343" s="1" t="s">
        <v>27</v>
      </c>
      <c r="I343" s="1" t="s">
        <v>27</v>
      </c>
      <c r="J343" s="4" t="s">
        <v>804</v>
      </c>
      <c r="K343" s="4">
        <v>100</v>
      </c>
      <c r="L343" s="4">
        <v>0</v>
      </c>
      <c r="M343" s="4" t="s">
        <v>1983</v>
      </c>
      <c r="N343" s="4" t="s">
        <v>2032</v>
      </c>
      <c r="O343" s="3" t="s">
        <v>33</v>
      </c>
      <c r="P343" s="3" t="s">
        <v>38</v>
      </c>
      <c r="Q343" s="74" t="s">
        <v>42</v>
      </c>
      <c r="R343" s="4" t="s">
        <v>117</v>
      </c>
      <c r="S343" s="4" t="s">
        <v>1833</v>
      </c>
      <c r="T343" s="6" t="s">
        <v>2163</v>
      </c>
      <c r="U343" s="4" t="s">
        <v>151</v>
      </c>
      <c r="V343" s="4" t="s">
        <v>1820</v>
      </c>
      <c r="W343" s="4" t="s">
        <v>1901</v>
      </c>
      <c r="X343" s="4" t="s">
        <v>36</v>
      </c>
      <c r="Y343" s="1" t="s">
        <v>27</v>
      </c>
      <c r="Z343" s="1" t="s">
        <v>27</v>
      </c>
      <c r="AA343" s="1" t="s">
        <v>27</v>
      </c>
      <c r="AB343" s="1"/>
      <c r="AC343" s="2" t="str">
        <f t="shared" si="104"/>
        <v>85</v>
      </c>
      <c r="AD343" s="2">
        <f t="shared" si="100"/>
        <v>1.36</v>
      </c>
      <c r="AE343" s="2">
        <f t="shared" si="105"/>
        <v>1.1560000000000001</v>
      </c>
      <c r="AF343" s="2" t="str">
        <f t="shared" si="98"/>
        <v>10</v>
      </c>
      <c r="AG343" s="1" t="str">
        <f>IF(AK343&lt;=10,"24",IF(AK343&gt;10,"30"))</f>
        <v>30</v>
      </c>
      <c r="AH343" s="1">
        <v>20</v>
      </c>
      <c r="AI343" s="1">
        <f t="shared" si="106"/>
        <v>23.120000000000005</v>
      </c>
      <c r="AJ343" s="1">
        <f t="shared" si="107"/>
        <v>0</v>
      </c>
      <c r="AK343" s="7">
        <f>AE343*AH343</f>
        <v>23.120000000000005</v>
      </c>
      <c r="AL343" s="7">
        <v>0</v>
      </c>
      <c r="AM343" s="7">
        <f t="shared" si="111"/>
        <v>23.120000000000005</v>
      </c>
      <c r="AN343" s="7"/>
      <c r="AO343" s="8">
        <v>23</v>
      </c>
      <c r="AP343" s="9"/>
      <c r="AQ343" s="1"/>
      <c r="AR343" s="10">
        <v>5</v>
      </c>
      <c r="AS343" s="1">
        <v>10</v>
      </c>
      <c r="AT343" s="15">
        <v>8</v>
      </c>
      <c r="AU343" s="12">
        <f t="shared" si="108"/>
        <v>23</v>
      </c>
      <c r="AV343" s="9"/>
      <c r="AW343" s="1"/>
      <c r="AX343" s="1"/>
      <c r="AY343" s="1"/>
      <c r="AZ343" s="15"/>
      <c r="BA343" s="14">
        <f t="shared" si="101"/>
        <v>0</v>
      </c>
      <c r="BB343" s="9"/>
      <c r="BC343" s="1"/>
      <c r="BD343" s="1"/>
      <c r="BE343" s="1"/>
      <c r="BF343" s="15"/>
      <c r="BG343" s="16">
        <f t="shared" si="102"/>
        <v>0</v>
      </c>
      <c r="BH343" s="16">
        <f t="shared" si="103"/>
        <v>23</v>
      </c>
    </row>
    <row r="344" spans="1:119" ht="25.5" customHeight="1" x14ac:dyDescent="0.25">
      <c r="A344" s="5" t="s">
        <v>1082</v>
      </c>
      <c r="B344" s="4" t="s">
        <v>1083</v>
      </c>
      <c r="C344" s="5" t="s">
        <v>1816</v>
      </c>
      <c r="D344" s="5">
        <v>0.65</v>
      </c>
      <c r="E344" s="5" t="s">
        <v>1084</v>
      </c>
      <c r="F344" s="4" t="s">
        <v>37</v>
      </c>
      <c r="G344" s="5" t="s">
        <v>1085</v>
      </c>
      <c r="H344" s="1" t="s">
        <v>1823</v>
      </c>
      <c r="I344" s="1" t="s">
        <v>27</v>
      </c>
      <c r="J344" s="5" t="s">
        <v>2970</v>
      </c>
      <c r="K344" s="22">
        <v>0</v>
      </c>
      <c r="L344" s="18">
        <v>100</v>
      </c>
      <c r="M344" s="5" t="s">
        <v>811</v>
      </c>
      <c r="N344" s="23" t="s">
        <v>793</v>
      </c>
      <c r="O344" s="3" t="s">
        <v>33</v>
      </c>
      <c r="P344" s="4" t="s">
        <v>38</v>
      </c>
      <c r="Q344" s="75" t="s">
        <v>2325</v>
      </c>
      <c r="R344" s="5"/>
      <c r="S344" s="5"/>
      <c r="T344" s="5"/>
      <c r="U344" s="5"/>
      <c r="V344" s="5"/>
      <c r="W344" s="5"/>
      <c r="X344" s="5" t="s">
        <v>36</v>
      </c>
      <c r="Y344" s="35">
        <v>43895</v>
      </c>
      <c r="Z344" s="5" t="s">
        <v>32</v>
      </c>
      <c r="AA344" s="35">
        <v>44990</v>
      </c>
      <c r="AB344" s="35"/>
      <c r="AC344" s="2" t="str">
        <f t="shared" si="104"/>
        <v>100</v>
      </c>
      <c r="AD344" s="2">
        <f t="shared" si="100"/>
        <v>0.65</v>
      </c>
      <c r="AE344" s="2">
        <f t="shared" si="105"/>
        <v>0.65</v>
      </c>
      <c r="AF344" s="1" t="str">
        <f t="shared" si="98"/>
        <v>5</v>
      </c>
      <c r="AG344" s="1">
        <v>12</v>
      </c>
      <c r="AH344" s="36" t="s">
        <v>27</v>
      </c>
      <c r="AI344" s="1">
        <f t="shared" si="106"/>
        <v>0</v>
      </c>
      <c r="AJ344" s="1">
        <f t="shared" si="107"/>
        <v>1</v>
      </c>
      <c r="AK344" s="36">
        <v>1</v>
      </c>
      <c r="AL344" s="1">
        <v>0</v>
      </c>
      <c r="AM344" s="1">
        <f t="shared" si="111"/>
        <v>1</v>
      </c>
      <c r="AN344" s="1"/>
      <c r="AO344" s="26">
        <v>1</v>
      </c>
      <c r="AP344" s="38"/>
      <c r="AQ344" s="5">
        <v>1</v>
      </c>
      <c r="AR344" s="25"/>
      <c r="AT344" s="20"/>
      <c r="AU344" s="12">
        <f t="shared" si="108"/>
        <v>1</v>
      </c>
      <c r="AV344" s="30"/>
      <c r="AW344" s="28"/>
      <c r="AX344" s="28"/>
      <c r="AY344" s="28"/>
      <c r="AZ344" s="39"/>
      <c r="BA344" s="14">
        <f t="shared" si="101"/>
        <v>0</v>
      </c>
      <c r="BB344" s="30"/>
      <c r="BC344" s="28"/>
      <c r="BD344" s="28"/>
      <c r="BE344" s="28"/>
      <c r="BF344" s="39"/>
      <c r="BG344" s="16">
        <f t="shared" si="102"/>
        <v>0</v>
      </c>
      <c r="BH344" s="16">
        <f t="shared" si="103"/>
        <v>1</v>
      </c>
    </row>
    <row r="345" spans="1:119" ht="25.5" customHeight="1" x14ac:dyDescent="0.25">
      <c r="A345" s="5" t="s">
        <v>1086</v>
      </c>
      <c r="B345" s="5" t="s">
        <v>1087</v>
      </c>
      <c r="C345" s="5" t="s">
        <v>1816</v>
      </c>
      <c r="D345" s="5">
        <v>0.36</v>
      </c>
      <c r="E345" s="5" t="s">
        <v>1084</v>
      </c>
      <c r="F345" s="5" t="s">
        <v>37</v>
      </c>
      <c r="G345" s="5" t="s">
        <v>1088</v>
      </c>
      <c r="H345" s="1" t="s">
        <v>1823</v>
      </c>
      <c r="I345" s="1" t="s">
        <v>27</v>
      </c>
      <c r="J345" s="5" t="s">
        <v>2970</v>
      </c>
      <c r="K345" s="5">
        <v>0</v>
      </c>
      <c r="L345" s="5">
        <v>100</v>
      </c>
      <c r="M345" s="5" t="s">
        <v>28</v>
      </c>
      <c r="N345" s="5" t="s">
        <v>793</v>
      </c>
      <c r="O345" s="3" t="s">
        <v>33</v>
      </c>
      <c r="P345" s="4" t="s">
        <v>38</v>
      </c>
      <c r="Q345" s="74" t="s">
        <v>2326</v>
      </c>
      <c r="R345" s="5"/>
      <c r="S345" s="5"/>
      <c r="T345" s="5"/>
      <c r="U345" s="5"/>
      <c r="V345" s="5"/>
      <c r="W345" s="5"/>
      <c r="X345" s="5" t="s">
        <v>36</v>
      </c>
      <c r="Y345" s="35">
        <v>43895</v>
      </c>
      <c r="Z345" s="5" t="s">
        <v>32</v>
      </c>
      <c r="AA345" s="35">
        <v>44989</v>
      </c>
      <c r="AB345" s="35"/>
      <c r="AC345" s="2" t="str">
        <f t="shared" si="104"/>
        <v>100</v>
      </c>
      <c r="AD345" s="2">
        <f t="shared" si="100"/>
        <v>0.36</v>
      </c>
      <c r="AE345" s="2">
        <f t="shared" si="105"/>
        <v>0.36</v>
      </c>
      <c r="AF345" s="1" t="str">
        <f t="shared" si="98"/>
        <v>5</v>
      </c>
      <c r="AG345" s="1">
        <v>12</v>
      </c>
      <c r="AH345" s="36" t="s">
        <v>27</v>
      </c>
      <c r="AI345" s="1">
        <f t="shared" si="106"/>
        <v>0</v>
      </c>
      <c r="AJ345" s="1">
        <f t="shared" si="107"/>
        <v>2</v>
      </c>
      <c r="AK345" s="36">
        <v>2</v>
      </c>
      <c r="AL345" s="1">
        <v>0</v>
      </c>
      <c r="AM345" s="1">
        <f t="shared" si="111"/>
        <v>2</v>
      </c>
      <c r="AN345" s="1"/>
      <c r="AO345" s="47">
        <v>2</v>
      </c>
      <c r="AP345" s="38"/>
      <c r="AQ345" s="28">
        <v>2</v>
      </c>
      <c r="AR345" s="25"/>
      <c r="AT345" s="48"/>
      <c r="AU345" s="12">
        <f t="shared" si="108"/>
        <v>2</v>
      </c>
      <c r="AV345" s="30"/>
      <c r="AW345" s="28"/>
      <c r="AX345" s="36"/>
      <c r="AY345" s="36"/>
      <c r="AZ345" s="40"/>
      <c r="BA345" s="14">
        <f t="shared" si="101"/>
        <v>0</v>
      </c>
      <c r="BB345" s="49"/>
      <c r="BC345" s="36"/>
      <c r="BD345" s="36"/>
      <c r="BE345" s="36"/>
      <c r="BF345" s="40"/>
      <c r="BG345" s="16">
        <f t="shared" si="102"/>
        <v>0</v>
      </c>
      <c r="BH345" s="16">
        <f t="shared" si="103"/>
        <v>2</v>
      </c>
    </row>
    <row r="346" spans="1:119" ht="25.5" customHeight="1" x14ac:dyDescent="0.25">
      <c r="A346" s="4" t="s">
        <v>2646</v>
      </c>
      <c r="B346" s="4" t="s">
        <v>2634</v>
      </c>
      <c r="C346" s="5" t="s">
        <v>1816</v>
      </c>
      <c r="D346" s="4">
        <v>0.1</v>
      </c>
      <c r="E346" s="4" t="s">
        <v>1084</v>
      </c>
      <c r="F346" s="4" t="s">
        <v>37</v>
      </c>
      <c r="G346" s="5" t="s">
        <v>2632</v>
      </c>
      <c r="H346" s="4" t="s">
        <v>1823</v>
      </c>
      <c r="I346" s="4" t="s">
        <v>27</v>
      </c>
      <c r="J346" s="5" t="s">
        <v>95</v>
      </c>
      <c r="K346" s="5">
        <v>50</v>
      </c>
      <c r="L346" s="5">
        <v>50</v>
      </c>
      <c r="M346" s="4" t="s">
        <v>2654</v>
      </c>
      <c r="N346" s="4" t="s">
        <v>2655</v>
      </c>
      <c r="O346" s="3" t="s">
        <v>33</v>
      </c>
      <c r="P346" s="4" t="s">
        <v>38</v>
      </c>
      <c r="Q346" s="83" t="s">
        <v>205</v>
      </c>
      <c r="X346" s="4" t="s">
        <v>2613</v>
      </c>
      <c r="Y346" s="51">
        <v>42933</v>
      </c>
      <c r="Z346" s="5" t="s">
        <v>32</v>
      </c>
      <c r="AA346" s="51">
        <v>44287</v>
      </c>
      <c r="AB346" s="4" t="s">
        <v>38</v>
      </c>
      <c r="AC346" s="2" t="str">
        <f t="shared" si="104"/>
        <v>100</v>
      </c>
      <c r="AD346" s="2">
        <f t="shared" si="100"/>
        <v>0.1</v>
      </c>
      <c r="AE346" s="2">
        <f t="shared" si="105"/>
        <v>0.1</v>
      </c>
      <c r="AF346" s="1" t="str">
        <f t="shared" si="98"/>
        <v>5</v>
      </c>
      <c r="AG346" s="1">
        <v>12</v>
      </c>
      <c r="AH346" s="36" t="s">
        <v>27</v>
      </c>
      <c r="AI346" s="1">
        <f t="shared" si="106"/>
        <v>1</v>
      </c>
      <c r="AJ346" s="1">
        <f t="shared" si="107"/>
        <v>1</v>
      </c>
      <c r="AK346" s="4">
        <v>2</v>
      </c>
      <c r="AL346" s="4">
        <v>0</v>
      </c>
      <c r="AM346" s="1">
        <f t="shared" si="111"/>
        <v>2</v>
      </c>
      <c r="AO346" s="26">
        <v>2</v>
      </c>
      <c r="AP346" s="17"/>
      <c r="AQ346" s="4">
        <v>2</v>
      </c>
      <c r="AT346" s="20"/>
      <c r="AU346" s="12">
        <f t="shared" si="108"/>
        <v>2</v>
      </c>
      <c r="AV346" s="17"/>
      <c r="AZ346" s="20"/>
      <c r="BA346" s="14">
        <f t="shared" si="101"/>
        <v>0</v>
      </c>
      <c r="BB346" s="17"/>
      <c r="BF346" s="20"/>
      <c r="BG346" s="16">
        <f t="shared" si="102"/>
        <v>0</v>
      </c>
      <c r="BH346" s="16">
        <f t="shared" si="103"/>
        <v>2</v>
      </c>
    </row>
    <row r="347" spans="1:119" ht="25.5" customHeight="1" x14ac:dyDescent="0.25">
      <c r="A347" s="1" t="s">
        <v>739</v>
      </c>
      <c r="B347" s="1" t="s">
        <v>740</v>
      </c>
      <c r="C347" s="1" t="s">
        <v>1806</v>
      </c>
      <c r="D347" s="2">
        <v>0.52</v>
      </c>
      <c r="E347" s="1" t="s">
        <v>741</v>
      </c>
      <c r="F347" s="1" t="s">
        <v>73</v>
      </c>
      <c r="G347" s="1" t="s">
        <v>27</v>
      </c>
      <c r="H347" s="1" t="s">
        <v>27</v>
      </c>
      <c r="I347" s="1" t="s">
        <v>27</v>
      </c>
      <c r="J347" s="4" t="s">
        <v>804</v>
      </c>
      <c r="K347" s="3">
        <v>80</v>
      </c>
      <c r="L347" s="3">
        <v>20</v>
      </c>
      <c r="M347" s="4" t="s">
        <v>1997</v>
      </c>
      <c r="N347" s="4" t="s">
        <v>742</v>
      </c>
      <c r="O347" s="3" t="s">
        <v>2060</v>
      </c>
      <c r="P347" s="3" t="s">
        <v>38</v>
      </c>
      <c r="Q347" s="74" t="s">
        <v>42</v>
      </c>
      <c r="R347" s="4" t="s">
        <v>2554</v>
      </c>
      <c r="S347" s="4" t="s">
        <v>2090</v>
      </c>
      <c r="T347" s="6" t="s">
        <v>2163</v>
      </c>
      <c r="U347" s="4" t="s">
        <v>151</v>
      </c>
      <c r="V347" s="4" t="s">
        <v>1864</v>
      </c>
      <c r="W347" s="4" t="s">
        <v>147</v>
      </c>
      <c r="X347" s="4" t="s">
        <v>36</v>
      </c>
      <c r="Y347" s="1" t="s">
        <v>27</v>
      </c>
      <c r="Z347" s="1" t="s">
        <v>27</v>
      </c>
      <c r="AA347" s="1" t="s">
        <v>27</v>
      </c>
      <c r="AB347" s="1"/>
      <c r="AC347" s="2" t="str">
        <f t="shared" si="104"/>
        <v>100</v>
      </c>
      <c r="AD347" s="2">
        <f t="shared" si="100"/>
        <v>0.52</v>
      </c>
      <c r="AE347" s="2">
        <f t="shared" si="105"/>
        <v>0.52</v>
      </c>
      <c r="AF347" s="2" t="str">
        <f t="shared" si="98"/>
        <v>10</v>
      </c>
      <c r="AG347" s="1" t="str">
        <f>IF(AK347&lt;=10,"24",IF(AK347&gt;10,"30"))</f>
        <v>30</v>
      </c>
      <c r="AH347" s="1">
        <v>20</v>
      </c>
      <c r="AI347" s="1">
        <f t="shared" si="106"/>
        <v>8.32</v>
      </c>
      <c r="AJ347" s="1">
        <f t="shared" si="107"/>
        <v>2.08</v>
      </c>
      <c r="AK347" s="7">
        <f>AE347*AH347</f>
        <v>10.4</v>
      </c>
      <c r="AL347" s="7">
        <v>0</v>
      </c>
      <c r="AM347" s="7">
        <f t="shared" si="111"/>
        <v>10.4</v>
      </c>
      <c r="AN347" s="7"/>
      <c r="AO347" s="8">
        <v>10</v>
      </c>
      <c r="AP347" s="9"/>
      <c r="AQ347" s="1"/>
      <c r="AR347" s="45">
        <v>5</v>
      </c>
      <c r="AS347" s="1">
        <v>5</v>
      </c>
      <c r="AT347" s="15"/>
      <c r="AU347" s="12">
        <f t="shared" si="108"/>
        <v>10</v>
      </c>
      <c r="AV347" s="9"/>
      <c r="AW347" s="1"/>
      <c r="AX347" s="1"/>
      <c r="AY347" s="1"/>
      <c r="AZ347" s="15"/>
      <c r="BA347" s="14">
        <f t="shared" si="101"/>
        <v>0</v>
      </c>
      <c r="BB347" s="9"/>
      <c r="BC347" s="1"/>
      <c r="BD347" s="1"/>
      <c r="BE347" s="1"/>
      <c r="BF347" s="15"/>
      <c r="BG347" s="16">
        <f t="shared" si="102"/>
        <v>0</v>
      </c>
      <c r="BH347" s="16">
        <f t="shared" si="103"/>
        <v>10</v>
      </c>
    </row>
    <row r="348" spans="1:119" ht="25.5" customHeight="1" x14ac:dyDescent="0.25">
      <c r="A348" s="1" t="s">
        <v>744</v>
      </c>
      <c r="B348" s="1" t="s">
        <v>745</v>
      </c>
      <c r="C348" s="1" t="s">
        <v>1806</v>
      </c>
      <c r="D348" s="2">
        <v>0.12</v>
      </c>
      <c r="E348" s="1" t="s">
        <v>741</v>
      </c>
      <c r="F348" s="1" t="s">
        <v>73</v>
      </c>
      <c r="G348" s="1" t="s">
        <v>27</v>
      </c>
      <c r="H348" s="1" t="s">
        <v>27</v>
      </c>
      <c r="I348" s="1" t="s">
        <v>27</v>
      </c>
      <c r="J348" s="4" t="s">
        <v>804</v>
      </c>
      <c r="K348" s="4">
        <v>100</v>
      </c>
      <c r="L348" s="4">
        <v>0</v>
      </c>
      <c r="M348" s="4" t="s">
        <v>746</v>
      </c>
      <c r="N348" s="4" t="s">
        <v>747</v>
      </c>
      <c r="O348" s="3" t="s">
        <v>33</v>
      </c>
      <c r="P348" s="3" t="s">
        <v>38</v>
      </c>
      <c r="Q348" s="74" t="s">
        <v>42</v>
      </c>
      <c r="R348" s="4" t="s">
        <v>2576</v>
      </c>
      <c r="S348" s="4" t="s">
        <v>2265</v>
      </c>
      <c r="T348" s="6" t="s">
        <v>2163</v>
      </c>
      <c r="U348" s="4" t="s">
        <v>743</v>
      </c>
      <c r="V348" s="4" t="s">
        <v>1820</v>
      </c>
      <c r="W348" s="4" t="s">
        <v>147</v>
      </c>
      <c r="X348" s="4" t="s">
        <v>36</v>
      </c>
      <c r="Y348" s="1" t="s">
        <v>27</v>
      </c>
      <c r="Z348" s="1" t="s">
        <v>27</v>
      </c>
      <c r="AA348" s="1" t="s">
        <v>27</v>
      </c>
      <c r="AB348" s="1"/>
      <c r="AC348" s="2" t="str">
        <f t="shared" si="104"/>
        <v>100</v>
      </c>
      <c r="AD348" s="2">
        <f t="shared" si="100"/>
        <v>0.12</v>
      </c>
      <c r="AE348" s="2">
        <f t="shared" si="105"/>
        <v>0.12</v>
      </c>
      <c r="AF348" s="2" t="str">
        <f t="shared" si="98"/>
        <v>5</v>
      </c>
      <c r="AG348" s="1" t="str">
        <f>IF(AK348&lt;=10,"24",IF(AK348&gt;10,"30"))</f>
        <v>24</v>
      </c>
      <c r="AH348" s="1">
        <v>20</v>
      </c>
      <c r="AI348" s="1">
        <f t="shared" si="106"/>
        <v>2.4</v>
      </c>
      <c r="AJ348" s="1">
        <f t="shared" si="107"/>
        <v>0</v>
      </c>
      <c r="AK348" s="7">
        <f>AE348*AH348</f>
        <v>2.4</v>
      </c>
      <c r="AL348" s="7">
        <v>0</v>
      </c>
      <c r="AM348" s="7">
        <f t="shared" si="111"/>
        <v>2.4</v>
      </c>
      <c r="AN348" s="7"/>
      <c r="AO348" s="8">
        <v>2</v>
      </c>
      <c r="AP348" s="9"/>
      <c r="AQ348" s="1"/>
      <c r="AR348" s="45">
        <v>2</v>
      </c>
      <c r="AS348" s="1"/>
      <c r="AT348" s="15"/>
      <c r="AU348" s="12">
        <f t="shared" si="108"/>
        <v>2</v>
      </c>
      <c r="AV348" s="9"/>
      <c r="AW348" s="1"/>
      <c r="AX348" s="1"/>
      <c r="AY348" s="1"/>
      <c r="AZ348" s="15"/>
      <c r="BA348" s="14">
        <f t="shared" si="101"/>
        <v>0</v>
      </c>
      <c r="BB348" s="9"/>
      <c r="BC348" s="1"/>
      <c r="BD348" s="1"/>
      <c r="BE348" s="1"/>
      <c r="BF348" s="15"/>
      <c r="BG348" s="16">
        <f t="shared" si="102"/>
        <v>0</v>
      </c>
      <c r="BH348" s="16">
        <f t="shared" si="103"/>
        <v>2</v>
      </c>
    </row>
    <row r="349" spans="1:119" ht="25.5" customHeight="1" x14ac:dyDescent="0.25">
      <c r="A349" s="1" t="s">
        <v>748</v>
      </c>
      <c r="B349" s="1" t="s">
        <v>749</v>
      </c>
      <c r="C349" s="1" t="s">
        <v>1806</v>
      </c>
      <c r="D349" s="2">
        <v>1.46</v>
      </c>
      <c r="E349" s="1" t="s">
        <v>741</v>
      </c>
      <c r="F349" s="1" t="s">
        <v>73</v>
      </c>
      <c r="G349" s="1" t="s">
        <v>27</v>
      </c>
      <c r="H349" s="1" t="s">
        <v>27</v>
      </c>
      <c r="I349" s="1" t="s">
        <v>27</v>
      </c>
      <c r="J349" s="4" t="s">
        <v>804</v>
      </c>
      <c r="K349" s="4">
        <v>100</v>
      </c>
      <c r="L349" s="4">
        <v>0</v>
      </c>
      <c r="M349" s="4" t="s">
        <v>30</v>
      </c>
      <c r="N349" s="4" t="s">
        <v>750</v>
      </c>
      <c r="O349" s="3" t="s">
        <v>33</v>
      </c>
      <c r="P349" s="3" t="s">
        <v>38</v>
      </c>
      <c r="Q349" s="74" t="s">
        <v>42</v>
      </c>
      <c r="R349" s="4" t="s">
        <v>2551</v>
      </c>
      <c r="S349" s="4" t="s">
        <v>2265</v>
      </c>
      <c r="T349" s="6" t="s">
        <v>2163</v>
      </c>
      <c r="U349" s="4" t="s">
        <v>151</v>
      </c>
      <c r="V349" s="4" t="s">
        <v>1820</v>
      </c>
      <c r="W349" s="4" t="s">
        <v>147</v>
      </c>
      <c r="X349" s="4" t="s">
        <v>36</v>
      </c>
      <c r="Y349" s="1" t="s">
        <v>27</v>
      </c>
      <c r="Z349" s="1" t="s">
        <v>27</v>
      </c>
      <c r="AA349" s="1" t="s">
        <v>27</v>
      </c>
      <c r="AB349" s="1"/>
      <c r="AC349" s="2" t="str">
        <f t="shared" si="104"/>
        <v>85</v>
      </c>
      <c r="AD349" s="2">
        <f t="shared" si="100"/>
        <v>1.46</v>
      </c>
      <c r="AE349" s="2">
        <f t="shared" si="105"/>
        <v>1.2409999999999999</v>
      </c>
      <c r="AF349" s="2" t="str">
        <f t="shared" si="98"/>
        <v>10</v>
      </c>
      <c r="AG349" s="1" t="str">
        <f>IF(AK349&lt;=10,"24",IF(AK349&gt;10,"30"))</f>
        <v>30</v>
      </c>
      <c r="AH349" s="1">
        <v>20</v>
      </c>
      <c r="AI349" s="1">
        <f t="shared" si="106"/>
        <v>24.819999999999997</v>
      </c>
      <c r="AJ349" s="1">
        <f t="shared" si="107"/>
        <v>0</v>
      </c>
      <c r="AK349" s="7">
        <f>AE349*AH349</f>
        <v>24.819999999999997</v>
      </c>
      <c r="AL349" s="7">
        <v>0</v>
      </c>
      <c r="AM349" s="7">
        <f t="shared" si="111"/>
        <v>24.819999999999997</v>
      </c>
      <c r="AN349" s="7"/>
      <c r="AO349" s="8">
        <v>25</v>
      </c>
      <c r="AP349" s="9"/>
      <c r="AQ349" s="18"/>
      <c r="AR349" s="10">
        <v>5</v>
      </c>
      <c r="AS349" s="1">
        <v>10</v>
      </c>
      <c r="AT349" s="15">
        <v>10</v>
      </c>
      <c r="AU349" s="12">
        <f t="shared" si="108"/>
        <v>25</v>
      </c>
      <c r="AV349" s="9"/>
      <c r="AW349" s="1"/>
      <c r="AX349" s="1"/>
      <c r="AY349" s="1"/>
      <c r="AZ349" s="15"/>
      <c r="BA349" s="14">
        <f t="shared" si="101"/>
        <v>0</v>
      </c>
      <c r="BB349" s="9"/>
      <c r="BC349" s="1"/>
      <c r="BD349" s="1"/>
      <c r="BE349" s="1"/>
      <c r="BF349" s="15"/>
      <c r="BG349" s="16">
        <f t="shared" si="102"/>
        <v>0</v>
      </c>
      <c r="BH349" s="16">
        <f t="shared" si="103"/>
        <v>25</v>
      </c>
    </row>
    <row r="350" spans="1:119" ht="25.5" customHeight="1" x14ac:dyDescent="0.25">
      <c r="A350" s="5" t="s">
        <v>1089</v>
      </c>
      <c r="B350" s="5" t="s">
        <v>1090</v>
      </c>
      <c r="C350" s="5" t="s">
        <v>1816</v>
      </c>
      <c r="D350" s="5">
        <v>0.05</v>
      </c>
      <c r="E350" s="5" t="s">
        <v>741</v>
      </c>
      <c r="F350" s="5" t="s">
        <v>73</v>
      </c>
      <c r="G350" s="5" t="s">
        <v>1091</v>
      </c>
      <c r="H350" s="1" t="s">
        <v>1823</v>
      </c>
      <c r="I350" s="1" t="s">
        <v>27</v>
      </c>
      <c r="J350" s="18" t="s">
        <v>804</v>
      </c>
      <c r="K350" s="5">
        <v>100</v>
      </c>
      <c r="L350" s="5">
        <v>0</v>
      </c>
      <c r="M350" s="5" t="s">
        <v>1092</v>
      </c>
      <c r="N350" s="5" t="s">
        <v>793</v>
      </c>
      <c r="O350" s="3" t="s">
        <v>2286</v>
      </c>
      <c r="P350" s="4" t="s">
        <v>38</v>
      </c>
      <c r="Q350" s="75" t="s">
        <v>42</v>
      </c>
      <c r="R350" s="5"/>
      <c r="S350" s="5"/>
      <c r="T350" s="5"/>
      <c r="U350" s="5"/>
      <c r="V350" s="5"/>
      <c r="W350" s="5"/>
      <c r="X350" s="5" t="s">
        <v>36</v>
      </c>
      <c r="Y350" s="35">
        <v>43579</v>
      </c>
      <c r="Z350" s="5" t="s">
        <v>32</v>
      </c>
      <c r="AA350" s="35">
        <v>44675</v>
      </c>
      <c r="AB350" s="35"/>
      <c r="AC350" s="2" t="str">
        <f t="shared" si="104"/>
        <v>100</v>
      </c>
      <c r="AD350" s="2">
        <f t="shared" si="100"/>
        <v>0.05</v>
      </c>
      <c r="AE350" s="2">
        <f t="shared" si="105"/>
        <v>0.05</v>
      </c>
      <c r="AF350" s="1" t="str">
        <f t="shared" si="98"/>
        <v>5</v>
      </c>
      <c r="AG350" s="1">
        <v>12</v>
      </c>
      <c r="AH350" s="36" t="s">
        <v>27</v>
      </c>
      <c r="AI350" s="1">
        <f t="shared" si="106"/>
        <v>1</v>
      </c>
      <c r="AJ350" s="1">
        <f t="shared" si="107"/>
        <v>0</v>
      </c>
      <c r="AK350" s="36">
        <v>1</v>
      </c>
      <c r="AL350" s="1">
        <v>0</v>
      </c>
      <c r="AM350" s="1">
        <f t="shared" si="111"/>
        <v>1</v>
      </c>
      <c r="AN350" s="1"/>
      <c r="AO350" s="47">
        <v>1</v>
      </c>
      <c r="AP350" s="38"/>
      <c r="AQ350" s="5">
        <v>1</v>
      </c>
      <c r="AR350" s="25"/>
      <c r="AT350" s="48"/>
      <c r="AU350" s="12">
        <f t="shared" si="108"/>
        <v>1</v>
      </c>
      <c r="AV350" s="30"/>
      <c r="AW350" s="28"/>
      <c r="AX350" s="36"/>
      <c r="AY350" s="36"/>
      <c r="AZ350" s="40"/>
      <c r="BA350" s="14">
        <f t="shared" si="101"/>
        <v>0</v>
      </c>
      <c r="BB350" s="49"/>
      <c r="BC350" s="36"/>
      <c r="BD350" s="36"/>
      <c r="BE350" s="36"/>
      <c r="BF350" s="40"/>
      <c r="BG350" s="16">
        <f t="shared" si="102"/>
        <v>0</v>
      </c>
      <c r="BH350" s="16">
        <f t="shared" si="103"/>
        <v>1</v>
      </c>
      <c r="DO350" s="5"/>
    </row>
    <row r="351" spans="1:119" ht="25.5" customHeight="1" x14ac:dyDescent="0.25">
      <c r="A351" s="1" t="s">
        <v>2482</v>
      </c>
      <c r="B351" s="1" t="s">
        <v>751</v>
      </c>
      <c r="C351" s="1" t="s">
        <v>1806</v>
      </c>
      <c r="D351" s="2">
        <v>1.58</v>
      </c>
      <c r="E351" s="1" t="s">
        <v>741</v>
      </c>
      <c r="F351" s="1" t="s">
        <v>73</v>
      </c>
      <c r="G351" s="1" t="s">
        <v>27</v>
      </c>
      <c r="H351" s="1" t="s">
        <v>27</v>
      </c>
      <c r="I351" s="1" t="s">
        <v>27</v>
      </c>
      <c r="J351" s="3" t="s">
        <v>804</v>
      </c>
      <c r="K351" s="3">
        <v>100</v>
      </c>
      <c r="L351" s="3">
        <v>0</v>
      </c>
      <c r="M351" s="4" t="s">
        <v>30</v>
      </c>
      <c r="N351" s="4" t="s">
        <v>2584</v>
      </c>
      <c r="O351" s="3" t="s">
        <v>33</v>
      </c>
      <c r="P351" s="3" t="s">
        <v>38</v>
      </c>
      <c r="Q351" s="74" t="s">
        <v>42</v>
      </c>
      <c r="R351" s="4" t="s">
        <v>2274</v>
      </c>
      <c r="S351" s="4" t="s">
        <v>2268</v>
      </c>
      <c r="T351" s="6" t="s">
        <v>2163</v>
      </c>
      <c r="U351" s="4" t="s">
        <v>151</v>
      </c>
      <c r="V351" s="4" t="s">
        <v>1820</v>
      </c>
      <c r="W351" s="4" t="s">
        <v>1960</v>
      </c>
      <c r="X351" s="4" t="s">
        <v>36</v>
      </c>
      <c r="Y351" s="1" t="s">
        <v>27</v>
      </c>
      <c r="Z351" s="1" t="s">
        <v>27</v>
      </c>
      <c r="AA351" s="1" t="s">
        <v>27</v>
      </c>
      <c r="AB351" s="1"/>
      <c r="AC351" s="2" t="str">
        <f t="shared" si="104"/>
        <v>85</v>
      </c>
      <c r="AD351" s="2">
        <f t="shared" si="100"/>
        <v>1.58</v>
      </c>
      <c r="AE351" s="2">
        <f t="shared" si="105"/>
        <v>1.3430000000000002</v>
      </c>
      <c r="AF351" s="2" t="str">
        <f t="shared" si="98"/>
        <v>20</v>
      </c>
      <c r="AG351" s="1" t="str">
        <f>IF(AK351&lt;=10,"24",IF(AK351&gt;10,"30"))</f>
        <v>30</v>
      </c>
      <c r="AH351" s="1">
        <v>20</v>
      </c>
      <c r="AI351" s="1">
        <f t="shared" si="106"/>
        <v>26.860000000000003</v>
      </c>
      <c r="AJ351" s="1">
        <f t="shared" si="107"/>
        <v>0</v>
      </c>
      <c r="AK351" s="7">
        <f>AE351*AH351</f>
        <v>26.860000000000003</v>
      </c>
      <c r="AL351" s="7">
        <v>0</v>
      </c>
      <c r="AM351" s="7">
        <f t="shared" si="111"/>
        <v>26.860000000000003</v>
      </c>
      <c r="AN351" s="7"/>
      <c r="AO351" s="8">
        <v>27</v>
      </c>
      <c r="AP351" s="9"/>
      <c r="AQ351" s="10"/>
      <c r="AR351" s="1">
        <v>10</v>
      </c>
      <c r="AS351" s="10">
        <v>17</v>
      </c>
      <c r="AT351" s="11"/>
      <c r="AU351" s="12">
        <f t="shared" si="108"/>
        <v>27</v>
      </c>
      <c r="AV351" s="13"/>
      <c r="AW351" s="10"/>
      <c r="AX351" s="10"/>
      <c r="AY351" s="10"/>
      <c r="AZ351" s="11"/>
      <c r="BA351" s="14">
        <f t="shared" si="101"/>
        <v>0</v>
      </c>
      <c r="BB351" s="9"/>
      <c r="BC351" s="1"/>
      <c r="BD351" s="1"/>
      <c r="BE351" s="1"/>
      <c r="BF351" s="15"/>
      <c r="BG351" s="16">
        <f t="shared" si="102"/>
        <v>0</v>
      </c>
      <c r="BH351" s="16">
        <f t="shared" si="103"/>
        <v>27</v>
      </c>
    </row>
    <row r="352" spans="1:119" ht="25.5" customHeight="1" x14ac:dyDescent="0.25">
      <c r="A352" s="1" t="s">
        <v>2483</v>
      </c>
      <c r="B352" s="1" t="s">
        <v>752</v>
      </c>
      <c r="C352" s="1" t="s">
        <v>1806</v>
      </c>
      <c r="D352" s="2">
        <v>1.1399999999999999</v>
      </c>
      <c r="E352" s="1" t="s">
        <v>741</v>
      </c>
      <c r="F352" s="1" t="s">
        <v>73</v>
      </c>
      <c r="G352" s="1" t="s">
        <v>27</v>
      </c>
      <c r="H352" s="1" t="s">
        <v>27</v>
      </c>
      <c r="I352" s="1" t="s">
        <v>27</v>
      </c>
      <c r="J352" s="3" t="s">
        <v>804</v>
      </c>
      <c r="K352" s="3">
        <v>100</v>
      </c>
      <c r="L352" s="3">
        <v>0</v>
      </c>
      <c r="M352" s="4" t="s">
        <v>30</v>
      </c>
      <c r="N352" s="4" t="s">
        <v>2033</v>
      </c>
      <c r="O352" s="3" t="s">
        <v>2061</v>
      </c>
      <c r="P352" s="3" t="s">
        <v>38</v>
      </c>
      <c r="Q352" s="74" t="s">
        <v>42</v>
      </c>
      <c r="R352" s="4" t="s">
        <v>2551</v>
      </c>
      <c r="S352" s="4" t="s">
        <v>2269</v>
      </c>
      <c r="T352" s="6" t="s">
        <v>2163</v>
      </c>
      <c r="U352" s="4" t="s">
        <v>151</v>
      </c>
      <c r="V352" s="4" t="s">
        <v>1820</v>
      </c>
      <c r="W352" s="4" t="s">
        <v>1961</v>
      </c>
      <c r="X352" s="4" t="s">
        <v>36</v>
      </c>
      <c r="Y352" s="1" t="s">
        <v>27</v>
      </c>
      <c r="Z352" s="1" t="s">
        <v>27</v>
      </c>
      <c r="AA352" s="1" t="s">
        <v>27</v>
      </c>
      <c r="AB352" s="1"/>
      <c r="AC352" s="2" t="str">
        <f t="shared" si="104"/>
        <v>85</v>
      </c>
      <c r="AD352" s="2">
        <f t="shared" si="100"/>
        <v>1.1399999999999999</v>
      </c>
      <c r="AE352" s="2">
        <f t="shared" si="105"/>
        <v>0.96899999999999986</v>
      </c>
      <c r="AF352" s="2" t="str">
        <f t="shared" si="98"/>
        <v>10</v>
      </c>
      <c r="AG352" s="1" t="str">
        <f>IF(AK352&lt;=10,"24",IF(AK352&gt;10,"30"))</f>
        <v>30</v>
      </c>
      <c r="AH352" s="1">
        <v>20</v>
      </c>
      <c r="AI352" s="1">
        <f t="shared" si="106"/>
        <v>19.379999999999995</v>
      </c>
      <c r="AJ352" s="1">
        <f t="shared" si="107"/>
        <v>0</v>
      </c>
      <c r="AK352" s="7">
        <f>AE352*AH352</f>
        <v>19.379999999999995</v>
      </c>
      <c r="AL352" s="7">
        <v>0</v>
      </c>
      <c r="AM352" s="7">
        <f t="shared" si="111"/>
        <v>19.379999999999995</v>
      </c>
      <c r="AN352" s="7"/>
      <c r="AO352" s="8">
        <v>19</v>
      </c>
      <c r="AP352" s="9"/>
      <c r="AQ352" s="10"/>
      <c r="AR352" s="10">
        <v>5</v>
      </c>
      <c r="AS352" s="1">
        <v>10</v>
      </c>
      <c r="AT352" s="15">
        <v>4</v>
      </c>
      <c r="AU352" s="12">
        <f t="shared" si="108"/>
        <v>19</v>
      </c>
      <c r="AV352" s="13"/>
      <c r="AW352" s="10"/>
      <c r="AX352" s="10"/>
      <c r="AY352" s="10"/>
      <c r="AZ352" s="11"/>
      <c r="BA352" s="14">
        <f t="shared" si="101"/>
        <v>0</v>
      </c>
      <c r="BB352" s="9"/>
      <c r="BC352" s="1"/>
      <c r="BD352" s="1"/>
      <c r="BE352" s="1"/>
      <c r="BF352" s="15"/>
      <c r="BG352" s="16">
        <f t="shared" si="102"/>
        <v>0</v>
      </c>
      <c r="BH352" s="16">
        <f t="shared" si="103"/>
        <v>19</v>
      </c>
    </row>
    <row r="353" spans="1:60" ht="25.5" customHeight="1" x14ac:dyDescent="0.25">
      <c r="A353" s="1" t="s">
        <v>2484</v>
      </c>
      <c r="B353" s="1" t="s">
        <v>753</v>
      </c>
      <c r="C353" s="1" t="s">
        <v>1806</v>
      </c>
      <c r="D353" s="2">
        <v>1.47</v>
      </c>
      <c r="E353" s="1" t="s">
        <v>741</v>
      </c>
      <c r="F353" s="1" t="s">
        <v>73</v>
      </c>
      <c r="G353" s="1" t="s">
        <v>27</v>
      </c>
      <c r="H353" s="1" t="s">
        <v>27</v>
      </c>
      <c r="I353" s="1" t="s">
        <v>27</v>
      </c>
      <c r="J353" s="4" t="s">
        <v>804</v>
      </c>
      <c r="K353" s="4">
        <v>100</v>
      </c>
      <c r="L353" s="4">
        <v>0</v>
      </c>
      <c r="M353" s="4" t="s">
        <v>30</v>
      </c>
      <c r="N353" s="4" t="s">
        <v>2034</v>
      </c>
      <c r="O353" s="3" t="s">
        <v>2237</v>
      </c>
      <c r="P353" s="3" t="s">
        <v>38</v>
      </c>
      <c r="Q353" s="5" t="s">
        <v>42</v>
      </c>
      <c r="R353" s="4" t="s">
        <v>117</v>
      </c>
      <c r="S353" s="4" t="s">
        <v>1833</v>
      </c>
      <c r="T353" s="6" t="s">
        <v>2163</v>
      </c>
      <c r="U353" s="4" t="s">
        <v>151</v>
      </c>
      <c r="V353" s="4" t="s">
        <v>1820</v>
      </c>
      <c r="W353" s="4" t="s">
        <v>1960</v>
      </c>
      <c r="X353" s="4" t="s">
        <v>36</v>
      </c>
      <c r="Y353" s="1" t="s">
        <v>27</v>
      </c>
      <c r="Z353" s="1" t="s">
        <v>27</v>
      </c>
      <c r="AA353" s="1" t="s">
        <v>27</v>
      </c>
      <c r="AB353" s="1"/>
      <c r="AC353" s="2" t="str">
        <f t="shared" si="104"/>
        <v>85</v>
      </c>
      <c r="AD353" s="2">
        <f t="shared" si="100"/>
        <v>1.47</v>
      </c>
      <c r="AE353" s="2">
        <f t="shared" si="105"/>
        <v>1.2495000000000001</v>
      </c>
      <c r="AF353" s="2" t="str">
        <f t="shared" si="98"/>
        <v>10</v>
      </c>
      <c r="AG353" s="1" t="str">
        <f>IF(AK353&lt;=10,"24",IF(AK353&gt;10,"30"))</f>
        <v>30</v>
      </c>
      <c r="AH353" s="1">
        <v>20</v>
      </c>
      <c r="AI353" s="1">
        <f t="shared" si="106"/>
        <v>24.99</v>
      </c>
      <c r="AJ353" s="1">
        <f t="shared" si="107"/>
        <v>0</v>
      </c>
      <c r="AK353" s="7">
        <f>AE353*AH353</f>
        <v>24.990000000000002</v>
      </c>
      <c r="AL353" s="7">
        <v>0</v>
      </c>
      <c r="AM353" s="7">
        <f t="shared" si="111"/>
        <v>24.990000000000002</v>
      </c>
      <c r="AN353" s="7"/>
      <c r="AO353" s="8">
        <v>25</v>
      </c>
      <c r="AP353" s="9"/>
      <c r="AQ353" s="18"/>
      <c r="AR353" s="10">
        <v>5</v>
      </c>
      <c r="AS353" s="1">
        <v>10</v>
      </c>
      <c r="AT353" s="15">
        <v>10</v>
      </c>
      <c r="AU353" s="12">
        <f t="shared" si="108"/>
        <v>25</v>
      </c>
      <c r="AV353" s="9"/>
      <c r="AW353" s="10"/>
      <c r="AX353" s="1"/>
      <c r="AY353" s="1"/>
      <c r="AZ353" s="15"/>
      <c r="BA353" s="14">
        <f t="shared" si="101"/>
        <v>0</v>
      </c>
      <c r="BB353" s="9"/>
      <c r="BC353" s="1"/>
      <c r="BD353" s="1"/>
      <c r="BE353" s="1"/>
      <c r="BF353" s="15"/>
      <c r="BG353" s="16">
        <f t="shared" si="102"/>
        <v>0</v>
      </c>
      <c r="BH353" s="16">
        <f t="shared" si="103"/>
        <v>25</v>
      </c>
    </row>
    <row r="354" spans="1:60" ht="25.5" customHeight="1" x14ac:dyDescent="0.25">
      <c r="A354" s="4" t="s">
        <v>754</v>
      </c>
      <c r="B354" s="4" t="s">
        <v>755</v>
      </c>
      <c r="C354" s="21" t="s">
        <v>1816</v>
      </c>
      <c r="D354" s="53">
        <v>0.65</v>
      </c>
      <c r="E354" s="4" t="s">
        <v>756</v>
      </c>
      <c r="F354" s="4" t="s">
        <v>73</v>
      </c>
      <c r="G354" s="4" t="s">
        <v>757</v>
      </c>
      <c r="H354" s="1" t="s">
        <v>1823</v>
      </c>
      <c r="I354" s="1" t="s">
        <v>27</v>
      </c>
      <c r="J354" s="18" t="s">
        <v>804</v>
      </c>
      <c r="K354" s="22">
        <v>100</v>
      </c>
      <c r="L354" s="4">
        <v>0</v>
      </c>
      <c r="M354" s="23" t="s">
        <v>758</v>
      </c>
      <c r="N354" s="23" t="s">
        <v>759</v>
      </c>
      <c r="O354" s="3" t="s">
        <v>33</v>
      </c>
      <c r="P354" s="4" t="s">
        <v>38</v>
      </c>
      <c r="Q354" s="10" t="s">
        <v>42</v>
      </c>
      <c r="R354" s="5"/>
      <c r="S354" s="5"/>
      <c r="T354" s="5"/>
      <c r="U354" s="5"/>
      <c r="V354" s="5"/>
      <c r="W354" s="5"/>
      <c r="X354" s="5" t="s">
        <v>36</v>
      </c>
      <c r="Y354" s="24">
        <v>43481</v>
      </c>
      <c r="Z354" s="4" t="s">
        <v>32</v>
      </c>
      <c r="AA354" s="24">
        <v>44577</v>
      </c>
      <c r="AB354" s="24"/>
      <c r="AC354" s="2" t="str">
        <f t="shared" si="104"/>
        <v>100</v>
      </c>
      <c r="AD354" s="2">
        <f t="shared" si="100"/>
        <v>0.65</v>
      </c>
      <c r="AE354" s="2">
        <f t="shared" si="105"/>
        <v>0.65</v>
      </c>
      <c r="AF354" s="1" t="str">
        <f t="shared" si="98"/>
        <v>5</v>
      </c>
      <c r="AG354" s="1">
        <v>12</v>
      </c>
      <c r="AH354" s="36" t="s">
        <v>27</v>
      </c>
      <c r="AI354" s="1">
        <f t="shared" si="106"/>
        <v>2</v>
      </c>
      <c r="AJ354" s="1">
        <f t="shared" si="107"/>
        <v>0</v>
      </c>
      <c r="AK354" s="25">
        <v>2</v>
      </c>
      <c r="AL354" s="1">
        <v>0</v>
      </c>
      <c r="AM354" s="1">
        <f t="shared" si="111"/>
        <v>2</v>
      </c>
      <c r="AN354" s="1"/>
      <c r="AO354" s="47">
        <v>2</v>
      </c>
      <c r="AP354" s="27"/>
      <c r="AQ354" s="28">
        <v>2</v>
      </c>
      <c r="AR354" s="25"/>
      <c r="AT354" s="29"/>
      <c r="AU354" s="12">
        <f t="shared" si="108"/>
        <v>2</v>
      </c>
      <c r="AV354" s="30"/>
      <c r="AW354" s="28"/>
      <c r="AX354" s="1"/>
      <c r="AY354" s="1"/>
      <c r="AZ354" s="15"/>
      <c r="BA354" s="14">
        <f t="shared" si="101"/>
        <v>0</v>
      </c>
      <c r="BB354" s="9"/>
      <c r="BC354" s="1"/>
      <c r="BD354" s="1"/>
      <c r="BE354" s="1"/>
      <c r="BF354" s="15"/>
      <c r="BG354" s="16">
        <f t="shared" si="102"/>
        <v>0</v>
      </c>
      <c r="BH354" s="16">
        <f t="shared" si="103"/>
        <v>2</v>
      </c>
    </row>
    <row r="355" spans="1:60" ht="25.5" customHeight="1" x14ac:dyDescent="0.25">
      <c r="A355" s="1" t="s">
        <v>763</v>
      </c>
      <c r="B355" s="1" t="s">
        <v>764</v>
      </c>
      <c r="C355" s="1" t="s">
        <v>1806</v>
      </c>
      <c r="D355" s="2">
        <v>3.47</v>
      </c>
      <c r="E355" s="1" t="s">
        <v>756</v>
      </c>
      <c r="F355" s="1" t="s">
        <v>73</v>
      </c>
      <c r="G355" s="1" t="s">
        <v>27</v>
      </c>
      <c r="H355" s="1" t="s">
        <v>27</v>
      </c>
      <c r="I355" s="1" t="s">
        <v>27</v>
      </c>
      <c r="J355" s="4" t="s">
        <v>804</v>
      </c>
      <c r="K355" s="4">
        <v>100</v>
      </c>
      <c r="L355" s="4">
        <v>0</v>
      </c>
      <c r="M355" s="4" t="s">
        <v>30</v>
      </c>
      <c r="N355" s="4" t="s">
        <v>94</v>
      </c>
      <c r="O355" s="3" t="s">
        <v>33</v>
      </c>
      <c r="P355" s="3" t="s">
        <v>38</v>
      </c>
      <c r="Q355" s="74" t="s">
        <v>42</v>
      </c>
      <c r="R355" s="4" t="s">
        <v>117</v>
      </c>
      <c r="S355" s="4" t="s">
        <v>1833</v>
      </c>
      <c r="T355" s="6" t="s">
        <v>2163</v>
      </c>
      <c r="U355" s="4" t="s">
        <v>151</v>
      </c>
      <c r="V355" s="4" t="s">
        <v>1820</v>
      </c>
      <c r="W355" s="4" t="s">
        <v>44</v>
      </c>
      <c r="X355" s="4" t="s">
        <v>36</v>
      </c>
      <c r="Y355" s="1" t="s">
        <v>27</v>
      </c>
      <c r="Z355" s="1" t="s">
        <v>27</v>
      </c>
      <c r="AA355" s="1" t="s">
        <v>27</v>
      </c>
      <c r="AB355" s="1"/>
      <c r="AC355" s="2" t="str">
        <f t="shared" si="104"/>
        <v>85</v>
      </c>
      <c r="AD355" s="2">
        <f t="shared" si="100"/>
        <v>3.47</v>
      </c>
      <c r="AE355" s="2">
        <f t="shared" si="105"/>
        <v>2.9495</v>
      </c>
      <c r="AF355" s="2" t="str">
        <f t="shared" si="98"/>
        <v>30</v>
      </c>
      <c r="AG355" s="1" t="str">
        <f>IF(AK355&lt;=10,"24",IF(AK355&gt;10,"30"))</f>
        <v>30</v>
      </c>
      <c r="AH355" s="1">
        <v>20</v>
      </c>
      <c r="AI355" s="1">
        <f t="shared" si="106"/>
        <v>58.99</v>
      </c>
      <c r="AJ355" s="1">
        <f t="shared" si="107"/>
        <v>0</v>
      </c>
      <c r="AK355" s="7">
        <f>AE355*AH355</f>
        <v>58.99</v>
      </c>
      <c r="AL355" s="7">
        <v>0</v>
      </c>
      <c r="AM355" s="7">
        <f t="shared" si="111"/>
        <v>58.99</v>
      </c>
      <c r="AN355" s="7"/>
      <c r="AO355" s="8">
        <v>59</v>
      </c>
      <c r="AP355" s="9"/>
      <c r="AQ355" s="1"/>
      <c r="AR355" s="4">
        <v>15</v>
      </c>
      <c r="AS355" s="4">
        <v>30</v>
      </c>
      <c r="AT355" s="11">
        <v>14</v>
      </c>
      <c r="AU355" s="12">
        <f t="shared" si="108"/>
        <v>59</v>
      </c>
      <c r="AV355" s="9"/>
      <c r="AW355" s="1"/>
      <c r="AX355" s="1"/>
      <c r="AY355" s="1"/>
      <c r="AZ355" s="15"/>
      <c r="BA355" s="14">
        <f t="shared" si="101"/>
        <v>0</v>
      </c>
      <c r="BB355" s="9"/>
      <c r="BC355" s="1"/>
      <c r="BD355" s="1"/>
      <c r="BE355" s="1"/>
      <c r="BF355" s="15"/>
      <c r="BG355" s="16">
        <f t="shared" si="102"/>
        <v>0</v>
      </c>
      <c r="BH355" s="16">
        <f t="shared" si="103"/>
        <v>59</v>
      </c>
    </row>
    <row r="356" spans="1:60" ht="25.5" customHeight="1" x14ac:dyDescent="0.25">
      <c r="A356" s="4" t="s">
        <v>760</v>
      </c>
      <c r="B356" s="4" t="s">
        <v>761</v>
      </c>
      <c r="C356" s="5" t="s">
        <v>1816</v>
      </c>
      <c r="D356" s="53">
        <v>0.53</v>
      </c>
      <c r="E356" s="4" t="s">
        <v>756</v>
      </c>
      <c r="F356" s="4" t="s">
        <v>73</v>
      </c>
      <c r="G356" s="4" t="s">
        <v>1817</v>
      </c>
      <c r="H356" s="1" t="s">
        <v>1823</v>
      </c>
      <c r="I356" s="1" t="s">
        <v>27</v>
      </c>
      <c r="J356" s="4" t="s">
        <v>2970</v>
      </c>
      <c r="K356" s="22">
        <v>0</v>
      </c>
      <c r="L356" s="4">
        <v>100</v>
      </c>
      <c r="M356" s="23" t="s">
        <v>758</v>
      </c>
      <c r="N356" s="23" t="s">
        <v>762</v>
      </c>
      <c r="O356" s="3" t="s">
        <v>33</v>
      </c>
      <c r="P356" s="4" t="s">
        <v>38</v>
      </c>
      <c r="Q356" s="75" t="s">
        <v>42</v>
      </c>
      <c r="R356" s="5"/>
      <c r="S356" s="5"/>
      <c r="T356" s="5"/>
      <c r="U356" s="5"/>
      <c r="V356" s="5"/>
      <c r="W356" s="5"/>
      <c r="X356" s="5" t="s">
        <v>36</v>
      </c>
      <c r="Y356" s="24">
        <v>43507</v>
      </c>
      <c r="Z356" s="4" t="s">
        <v>38</v>
      </c>
      <c r="AA356" s="24" t="s">
        <v>27</v>
      </c>
      <c r="AB356" s="24"/>
      <c r="AC356" s="2" t="str">
        <f t="shared" si="104"/>
        <v>100</v>
      </c>
      <c r="AD356" s="2">
        <f t="shared" si="100"/>
        <v>0.53</v>
      </c>
      <c r="AE356" s="2">
        <f t="shared" si="105"/>
        <v>0.53</v>
      </c>
      <c r="AF356" s="1" t="str">
        <f t="shared" si="98"/>
        <v>5</v>
      </c>
      <c r="AG356" s="1" t="s">
        <v>829</v>
      </c>
      <c r="AH356" s="36" t="s">
        <v>27</v>
      </c>
      <c r="AI356" s="1">
        <f t="shared" si="106"/>
        <v>0</v>
      </c>
      <c r="AJ356" s="1">
        <f t="shared" si="107"/>
        <v>5</v>
      </c>
      <c r="AK356" s="25">
        <v>5</v>
      </c>
      <c r="AL356" s="1">
        <v>2</v>
      </c>
      <c r="AM356" s="1">
        <f t="shared" si="111"/>
        <v>3</v>
      </c>
      <c r="AN356" s="1"/>
      <c r="AO356" s="47">
        <v>3</v>
      </c>
      <c r="AP356" s="27">
        <v>3</v>
      </c>
      <c r="AQ356" s="25"/>
      <c r="AR356" s="28"/>
      <c r="AS356" s="25"/>
      <c r="AT356" s="29"/>
      <c r="AU356" s="12">
        <f t="shared" si="108"/>
        <v>1</v>
      </c>
      <c r="AV356" s="30"/>
      <c r="AW356" s="28"/>
      <c r="AX356" s="1"/>
      <c r="AY356" s="1"/>
      <c r="AZ356" s="15"/>
      <c r="BA356" s="14">
        <f t="shared" si="101"/>
        <v>0</v>
      </c>
      <c r="BB356" s="9"/>
      <c r="BC356" s="1"/>
      <c r="BD356" s="1"/>
      <c r="BE356" s="1"/>
      <c r="BF356" s="15"/>
      <c r="BG356" s="16">
        <f t="shared" si="102"/>
        <v>0</v>
      </c>
      <c r="BH356" s="16">
        <f t="shared" si="103"/>
        <v>1</v>
      </c>
    </row>
    <row r="357" spans="1:60" ht="25.5" customHeight="1" x14ac:dyDescent="0.25">
      <c r="A357" s="4" t="s">
        <v>1093</v>
      </c>
      <c r="B357" s="4" t="s">
        <v>1094</v>
      </c>
      <c r="C357" s="5" t="s">
        <v>1816</v>
      </c>
      <c r="D357" s="21">
        <v>0.13</v>
      </c>
      <c r="E357" s="4" t="s">
        <v>765</v>
      </c>
      <c r="F357" s="4" t="s">
        <v>29</v>
      </c>
      <c r="G357" s="4" t="s">
        <v>1095</v>
      </c>
      <c r="H357" s="1" t="s">
        <v>1824</v>
      </c>
      <c r="I357" s="1" t="s">
        <v>27</v>
      </c>
      <c r="J357" s="4" t="s">
        <v>95</v>
      </c>
      <c r="K357" s="22">
        <v>70</v>
      </c>
      <c r="L357" s="4">
        <v>30</v>
      </c>
      <c r="M357" s="23" t="s">
        <v>1096</v>
      </c>
      <c r="N357" s="23" t="s">
        <v>1097</v>
      </c>
      <c r="O357" s="3" t="s">
        <v>33</v>
      </c>
      <c r="P357" s="4" t="s">
        <v>38</v>
      </c>
      <c r="Q357" s="75" t="s">
        <v>42</v>
      </c>
      <c r="R357" s="5"/>
      <c r="S357" s="5"/>
      <c r="T357" s="5"/>
      <c r="U357" s="5"/>
      <c r="V357" s="5"/>
      <c r="W357" s="5"/>
      <c r="X357" s="5" t="s">
        <v>36</v>
      </c>
      <c r="Y357" s="24">
        <v>43032</v>
      </c>
      <c r="Z357" s="4" t="s">
        <v>32</v>
      </c>
      <c r="AA357" s="41">
        <v>44287</v>
      </c>
      <c r="AB357" s="41" t="s">
        <v>38</v>
      </c>
      <c r="AC357" s="2" t="str">
        <f t="shared" si="104"/>
        <v>100</v>
      </c>
      <c r="AD357" s="2">
        <f t="shared" si="100"/>
        <v>0.13</v>
      </c>
      <c r="AE357" s="2">
        <f t="shared" si="105"/>
        <v>0.13</v>
      </c>
      <c r="AF357" s="2" t="str">
        <f t="shared" ref="AF357:AF420" si="112">IF(AK357&lt;=10,"5",IF(AK357&lt;=25,"10",IF(AK357&lt;=50,"20",IF(AK357&lt;=100,"30",IF(AK357&lt;=200,"40",IF(AK357&gt;200,"70"))))))</f>
        <v>5</v>
      </c>
      <c r="AG357" s="1">
        <v>18</v>
      </c>
      <c r="AH357" s="1" t="s">
        <v>27</v>
      </c>
      <c r="AI357" s="1">
        <f t="shared" si="106"/>
        <v>2.1</v>
      </c>
      <c r="AJ357" s="1">
        <f t="shared" si="107"/>
        <v>0.9</v>
      </c>
      <c r="AK357" s="25">
        <v>3</v>
      </c>
      <c r="AL357" s="1">
        <v>0</v>
      </c>
      <c r="AM357" s="1">
        <f t="shared" si="111"/>
        <v>3</v>
      </c>
      <c r="AN357" s="1"/>
      <c r="AO357" s="47">
        <v>3</v>
      </c>
      <c r="AP357" s="27"/>
      <c r="AQ357" s="4">
        <v>3</v>
      </c>
      <c r="AS357" s="25"/>
      <c r="AT357" s="29"/>
      <c r="AU357" s="12">
        <f t="shared" si="108"/>
        <v>3</v>
      </c>
      <c r="AV357" s="30"/>
      <c r="AW357" s="28"/>
      <c r="AX357" s="1"/>
      <c r="AY357" s="1"/>
      <c r="AZ357" s="15"/>
      <c r="BA357" s="14">
        <f t="shared" si="101"/>
        <v>0</v>
      </c>
      <c r="BB357" s="9"/>
      <c r="BC357" s="1"/>
      <c r="BD357" s="1"/>
      <c r="BE357" s="1"/>
      <c r="BF357" s="15"/>
      <c r="BG357" s="16">
        <f t="shared" si="102"/>
        <v>0</v>
      </c>
      <c r="BH357" s="16">
        <f t="shared" si="103"/>
        <v>3</v>
      </c>
    </row>
    <row r="358" spans="1:60" ht="25.5" customHeight="1" x14ac:dyDescent="0.25">
      <c r="A358" s="4" t="s">
        <v>1098</v>
      </c>
      <c r="B358" s="4" t="s">
        <v>1099</v>
      </c>
      <c r="C358" s="5" t="s">
        <v>1816</v>
      </c>
      <c r="D358" s="21">
        <v>0.09</v>
      </c>
      <c r="E358" s="18" t="s">
        <v>765</v>
      </c>
      <c r="F358" s="18" t="s">
        <v>29</v>
      </c>
      <c r="G358" s="4" t="s">
        <v>1100</v>
      </c>
      <c r="H358" s="1" t="s">
        <v>1823</v>
      </c>
      <c r="I358" s="1" t="s">
        <v>27</v>
      </c>
      <c r="J358" s="18" t="s">
        <v>804</v>
      </c>
      <c r="K358" s="22">
        <v>100</v>
      </c>
      <c r="L358" s="18">
        <v>0</v>
      </c>
      <c r="M358" s="23" t="s">
        <v>811</v>
      </c>
      <c r="N358" s="23" t="s">
        <v>1101</v>
      </c>
      <c r="O358" s="3" t="s">
        <v>2286</v>
      </c>
      <c r="P358" s="4" t="s">
        <v>38</v>
      </c>
      <c r="Q358" s="10" t="s">
        <v>42</v>
      </c>
      <c r="R358" s="5"/>
      <c r="S358" s="5"/>
      <c r="T358" s="5"/>
      <c r="U358" s="5"/>
      <c r="V358" s="5"/>
      <c r="W358" s="5"/>
      <c r="X358" s="5" t="s">
        <v>36</v>
      </c>
      <c r="Y358" s="24">
        <v>43272</v>
      </c>
      <c r="Z358" s="4" t="s">
        <v>38</v>
      </c>
      <c r="AA358" s="24" t="s">
        <v>27</v>
      </c>
      <c r="AB358" s="24"/>
      <c r="AC358" s="2" t="str">
        <f t="shared" si="104"/>
        <v>100</v>
      </c>
      <c r="AD358" s="2">
        <f t="shared" si="100"/>
        <v>0.09</v>
      </c>
      <c r="AE358" s="2">
        <f t="shared" si="105"/>
        <v>0.09</v>
      </c>
      <c r="AF358" s="1" t="str">
        <f t="shared" si="112"/>
        <v>5</v>
      </c>
      <c r="AG358" s="1" t="s">
        <v>829</v>
      </c>
      <c r="AH358" s="1" t="s">
        <v>27</v>
      </c>
      <c r="AI358" s="1">
        <f t="shared" si="106"/>
        <v>1</v>
      </c>
      <c r="AJ358" s="1">
        <f t="shared" si="107"/>
        <v>0</v>
      </c>
      <c r="AK358" s="25">
        <v>1</v>
      </c>
      <c r="AL358" s="1">
        <v>0</v>
      </c>
      <c r="AM358" s="1">
        <f t="shared" si="111"/>
        <v>1</v>
      </c>
      <c r="AN358" s="1"/>
      <c r="AO358" s="26">
        <v>1</v>
      </c>
      <c r="AP358" s="27">
        <v>1</v>
      </c>
      <c r="AQ358" s="25"/>
      <c r="AR358" s="28"/>
      <c r="AS358" s="25"/>
      <c r="AT358" s="29"/>
      <c r="AU358" s="12">
        <f t="shared" si="108"/>
        <v>1</v>
      </c>
      <c r="AV358" s="30"/>
      <c r="AW358" s="28"/>
      <c r="AX358" s="1"/>
      <c r="AY358" s="1"/>
      <c r="AZ358" s="15"/>
      <c r="BA358" s="14">
        <f t="shared" si="101"/>
        <v>0</v>
      </c>
      <c r="BB358" s="9"/>
      <c r="BC358" s="1"/>
      <c r="BD358" s="1"/>
      <c r="BE358" s="1"/>
      <c r="BF358" s="15"/>
      <c r="BG358" s="16">
        <f t="shared" si="102"/>
        <v>0</v>
      </c>
      <c r="BH358" s="16">
        <f t="shared" si="103"/>
        <v>1</v>
      </c>
    </row>
    <row r="359" spans="1:60" ht="25.5" customHeight="1" x14ac:dyDescent="0.25">
      <c r="A359" s="4" t="s">
        <v>1102</v>
      </c>
      <c r="B359" s="18" t="s">
        <v>1103</v>
      </c>
      <c r="C359" s="5" t="s">
        <v>1816</v>
      </c>
      <c r="D359" s="53">
        <v>0.42</v>
      </c>
      <c r="E359" s="4" t="s">
        <v>688</v>
      </c>
      <c r="F359" s="4" t="s">
        <v>29</v>
      </c>
      <c r="G359" s="21" t="s">
        <v>1104</v>
      </c>
      <c r="H359" s="1" t="s">
        <v>1823</v>
      </c>
      <c r="I359" s="1" t="s">
        <v>27</v>
      </c>
      <c r="J359" s="18" t="s">
        <v>804</v>
      </c>
      <c r="K359" s="22">
        <v>90</v>
      </c>
      <c r="L359" s="18">
        <v>10</v>
      </c>
      <c r="M359" s="23" t="s">
        <v>1105</v>
      </c>
      <c r="N359" s="23" t="s">
        <v>793</v>
      </c>
      <c r="O359" s="3" t="s">
        <v>33</v>
      </c>
      <c r="P359" s="4" t="s">
        <v>38</v>
      </c>
      <c r="Q359" s="75" t="s">
        <v>42</v>
      </c>
      <c r="R359" s="5"/>
      <c r="S359" s="5"/>
      <c r="T359" s="5"/>
      <c r="U359" s="5"/>
      <c r="V359" s="5"/>
      <c r="W359" s="5"/>
      <c r="X359" s="5" t="s">
        <v>36</v>
      </c>
      <c r="Y359" s="24">
        <v>43384</v>
      </c>
      <c r="Z359" s="4" t="s">
        <v>32</v>
      </c>
      <c r="AA359" s="24">
        <v>44480</v>
      </c>
      <c r="AB359" s="24"/>
      <c r="AC359" s="2" t="str">
        <f t="shared" si="104"/>
        <v>100</v>
      </c>
      <c r="AD359" s="2">
        <f t="shared" si="100"/>
        <v>0.42</v>
      </c>
      <c r="AE359" s="2">
        <f t="shared" si="105"/>
        <v>0.42</v>
      </c>
      <c r="AF359" s="1" t="str">
        <f t="shared" si="112"/>
        <v>5</v>
      </c>
      <c r="AG359" s="1">
        <v>12</v>
      </c>
      <c r="AH359" s="1" t="s">
        <v>27</v>
      </c>
      <c r="AI359" s="1">
        <f t="shared" si="106"/>
        <v>2.7</v>
      </c>
      <c r="AJ359" s="1">
        <f t="shared" si="107"/>
        <v>0.3</v>
      </c>
      <c r="AK359" s="25">
        <v>3</v>
      </c>
      <c r="AL359" s="1">
        <v>1</v>
      </c>
      <c r="AM359" s="1">
        <f t="shared" si="111"/>
        <v>2</v>
      </c>
      <c r="AN359" s="1"/>
      <c r="AO359" s="26">
        <v>3</v>
      </c>
      <c r="AP359" s="27"/>
      <c r="AQ359" s="4">
        <v>3</v>
      </c>
      <c r="AR359" s="25"/>
      <c r="AT359" s="11"/>
      <c r="AU359" s="12">
        <f t="shared" si="108"/>
        <v>2</v>
      </c>
      <c r="AV359" s="30"/>
      <c r="AW359" s="28"/>
      <c r="AX359" s="28"/>
      <c r="AY359" s="28"/>
      <c r="AZ359" s="39"/>
      <c r="BA359" s="14">
        <f t="shared" si="101"/>
        <v>0</v>
      </c>
      <c r="BB359" s="30"/>
      <c r="BC359" s="1"/>
      <c r="BD359" s="1"/>
      <c r="BE359" s="1"/>
      <c r="BF359" s="15"/>
      <c r="BG359" s="16">
        <f t="shared" si="102"/>
        <v>0</v>
      </c>
      <c r="BH359" s="16">
        <f t="shared" si="103"/>
        <v>2</v>
      </c>
    </row>
    <row r="360" spans="1:60" ht="25.5" customHeight="1" x14ac:dyDescent="0.25">
      <c r="A360" s="5" t="s">
        <v>1106</v>
      </c>
      <c r="B360" s="5" t="s">
        <v>1107</v>
      </c>
      <c r="C360" s="5" t="s">
        <v>1816</v>
      </c>
      <c r="D360" s="5">
        <v>0.18</v>
      </c>
      <c r="E360" s="5" t="s">
        <v>765</v>
      </c>
      <c r="F360" s="5" t="s">
        <v>29</v>
      </c>
      <c r="G360" s="5" t="s">
        <v>1108</v>
      </c>
      <c r="H360" s="1" t="s">
        <v>1823</v>
      </c>
      <c r="I360" s="1" t="s">
        <v>27</v>
      </c>
      <c r="J360" s="18" t="s">
        <v>804</v>
      </c>
      <c r="K360" s="5">
        <v>80</v>
      </c>
      <c r="L360" s="5">
        <v>20</v>
      </c>
      <c r="M360" s="5" t="s">
        <v>28</v>
      </c>
      <c r="N360" s="5" t="s">
        <v>28</v>
      </c>
      <c r="O360" s="3" t="s">
        <v>2286</v>
      </c>
      <c r="P360" s="4" t="s">
        <v>38</v>
      </c>
      <c r="Q360" s="75" t="s">
        <v>42</v>
      </c>
      <c r="R360" s="5"/>
      <c r="S360" s="5"/>
      <c r="T360" s="5"/>
      <c r="U360" s="5"/>
      <c r="V360" s="5"/>
      <c r="W360" s="5"/>
      <c r="X360" s="5" t="s">
        <v>36</v>
      </c>
      <c r="Y360" s="35">
        <v>43789</v>
      </c>
      <c r="Z360" s="5" t="s">
        <v>32</v>
      </c>
      <c r="AA360" s="35">
        <v>44885</v>
      </c>
      <c r="AB360" s="35"/>
      <c r="AC360" s="2" t="str">
        <f t="shared" si="104"/>
        <v>100</v>
      </c>
      <c r="AD360" s="2">
        <f t="shared" si="100"/>
        <v>0.18</v>
      </c>
      <c r="AE360" s="2">
        <f t="shared" si="105"/>
        <v>0.18</v>
      </c>
      <c r="AF360" s="1" t="str">
        <f t="shared" si="112"/>
        <v>5</v>
      </c>
      <c r="AG360" s="1">
        <v>12</v>
      </c>
      <c r="AH360" s="36" t="s">
        <v>27</v>
      </c>
      <c r="AI360" s="1">
        <f t="shared" si="106"/>
        <v>2.4</v>
      </c>
      <c r="AJ360" s="1">
        <f t="shared" si="107"/>
        <v>0.6</v>
      </c>
      <c r="AK360" s="36">
        <v>3</v>
      </c>
      <c r="AL360" s="1">
        <v>0</v>
      </c>
      <c r="AM360" s="1">
        <f t="shared" si="111"/>
        <v>3</v>
      </c>
      <c r="AN360" s="1"/>
      <c r="AO360" s="26">
        <v>3</v>
      </c>
      <c r="AP360" s="38"/>
      <c r="AQ360" s="4">
        <v>3</v>
      </c>
      <c r="AR360" s="25"/>
      <c r="AT360" s="48"/>
      <c r="AU360" s="12">
        <f t="shared" si="108"/>
        <v>3</v>
      </c>
      <c r="AV360" s="30"/>
      <c r="AW360" s="28"/>
      <c r="AX360" s="36"/>
      <c r="AY360" s="36"/>
      <c r="AZ360" s="40"/>
      <c r="BA360" s="14">
        <f t="shared" si="101"/>
        <v>0</v>
      </c>
      <c r="BB360" s="49"/>
      <c r="BC360" s="36"/>
      <c r="BD360" s="36"/>
      <c r="BE360" s="36"/>
      <c r="BF360" s="40"/>
      <c r="BG360" s="16">
        <f t="shared" si="102"/>
        <v>0</v>
      </c>
      <c r="BH360" s="16">
        <f t="shared" si="103"/>
        <v>3</v>
      </c>
    </row>
    <row r="361" spans="1:60" ht="25.5" customHeight="1" x14ac:dyDescent="0.25">
      <c r="A361" s="4" t="s">
        <v>2485</v>
      </c>
      <c r="B361" s="1" t="s">
        <v>2123</v>
      </c>
      <c r="C361" s="1" t="s">
        <v>1806</v>
      </c>
      <c r="D361" s="2">
        <v>2.5</v>
      </c>
      <c r="E361" s="4" t="s">
        <v>765</v>
      </c>
      <c r="F361" s="1" t="s">
        <v>29</v>
      </c>
      <c r="G361" s="1" t="s">
        <v>27</v>
      </c>
      <c r="H361" s="1" t="s">
        <v>27</v>
      </c>
      <c r="I361" s="1" t="s">
        <v>27</v>
      </c>
      <c r="J361" s="4" t="s">
        <v>804</v>
      </c>
      <c r="K361" s="46" t="s">
        <v>2169</v>
      </c>
      <c r="L361" s="46" t="s">
        <v>2170</v>
      </c>
      <c r="M361" s="46" t="s">
        <v>2184</v>
      </c>
      <c r="N361" s="4" t="s">
        <v>2392</v>
      </c>
      <c r="O361" s="4" t="s">
        <v>2391</v>
      </c>
      <c r="P361" s="4" t="s">
        <v>38</v>
      </c>
      <c r="Q361" s="76" t="s">
        <v>2393</v>
      </c>
      <c r="R361" s="4" t="s">
        <v>1836</v>
      </c>
      <c r="S361" s="4" t="s">
        <v>1835</v>
      </c>
      <c r="T361" s="6" t="s">
        <v>2163</v>
      </c>
      <c r="U361" s="4" t="s">
        <v>151</v>
      </c>
      <c r="V361" s="19" t="s">
        <v>1820</v>
      </c>
      <c r="W361" s="4" t="s">
        <v>1966</v>
      </c>
      <c r="X361" s="4" t="s">
        <v>36</v>
      </c>
      <c r="Y361" s="1" t="s">
        <v>27</v>
      </c>
      <c r="Z361" s="1" t="s">
        <v>27</v>
      </c>
      <c r="AA361" s="1" t="s">
        <v>27</v>
      </c>
      <c r="AC361" s="2" t="str">
        <f t="shared" si="104"/>
        <v>85</v>
      </c>
      <c r="AD361" s="2">
        <f t="shared" si="100"/>
        <v>2.5</v>
      </c>
      <c r="AE361" s="2">
        <f t="shared" si="105"/>
        <v>2.125</v>
      </c>
      <c r="AF361" s="2" t="str">
        <f t="shared" si="112"/>
        <v>30</v>
      </c>
      <c r="AG361" s="1" t="str">
        <f t="shared" ref="AG361:AG369" si="113">IF(AK361&lt;=10,"24",IF(AK361&gt;10,"30"))</f>
        <v>30</v>
      </c>
      <c r="AH361" s="4">
        <v>30</v>
      </c>
      <c r="AI361" s="1">
        <f t="shared" si="106"/>
        <v>63.75</v>
      </c>
      <c r="AJ361" s="1">
        <f t="shared" si="107"/>
        <v>0</v>
      </c>
      <c r="AK361" s="7">
        <f t="shared" ref="AK361:AK369" si="114">AE361*AH361</f>
        <v>63.75</v>
      </c>
      <c r="AL361" s="7">
        <v>0</v>
      </c>
      <c r="AM361" s="7">
        <f t="shared" si="111"/>
        <v>63.75</v>
      </c>
      <c r="AO361" s="8">
        <v>64</v>
      </c>
      <c r="AP361" s="17"/>
      <c r="AR361" s="4">
        <v>15</v>
      </c>
      <c r="AS361" s="4">
        <v>30</v>
      </c>
      <c r="AT361" s="20">
        <v>19</v>
      </c>
      <c r="AU361" s="12">
        <f t="shared" si="108"/>
        <v>64</v>
      </c>
      <c r="AV361" s="17"/>
      <c r="AZ361" s="20"/>
      <c r="BA361" s="14">
        <f t="shared" si="101"/>
        <v>0</v>
      </c>
      <c r="BB361" s="17"/>
      <c r="BF361" s="20"/>
      <c r="BG361" s="16">
        <f t="shared" si="102"/>
        <v>0</v>
      </c>
      <c r="BH361" s="16">
        <f t="shared" si="103"/>
        <v>64</v>
      </c>
    </row>
    <row r="362" spans="1:60" ht="25.5" customHeight="1" x14ac:dyDescent="0.25">
      <c r="A362" s="4" t="s">
        <v>2486</v>
      </c>
      <c r="B362" s="1" t="s">
        <v>2135</v>
      </c>
      <c r="C362" s="1" t="s">
        <v>1806</v>
      </c>
      <c r="D362" s="2">
        <v>7.0000000000000007E-2</v>
      </c>
      <c r="E362" s="4" t="s">
        <v>765</v>
      </c>
      <c r="F362" s="1" t="s">
        <v>29</v>
      </c>
      <c r="G362" s="1" t="s">
        <v>27</v>
      </c>
      <c r="H362" s="1" t="s">
        <v>27</v>
      </c>
      <c r="I362" s="1" t="s">
        <v>27</v>
      </c>
      <c r="J362" s="4" t="s">
        <v>804</v>
      </c>
      <c r="K362" s="46" t="s">
        <v>2169</v>
      </c>
      <c r="L362" s="46" t="s">
        <v>2170</v>
      </c>
      <c r="M362" s="46" t="s">
        <v>2387</v>
      </c>
      <c r="N362" s="4" t="s">
        <v>2390</v>
      </c>
      <c r="O362" s="4" t="s">
        <v>2391</v>
      </c>
      <c r="P362" s="4" t="s">
        <v>38</v>
      </c>
      <c r="Q362" s="76" t="s">
        <v>42</v>
      </c>
      <c r="R362" s="4" t="s">
        <v>117</v>
      </c>
      <c r="S362" s="4" t="s">
        <v>117</v>
      </c>
      <c r="T362" s="6" t="s">
        <v>2163</v>
      </c>
      <c r="U362" s="4" t="s">
        <v>151</v>
      </c>
      <c r="V362" s="19" t="s">
        <v>1820</v>
      </c>
      <c r="W362" s="4" t="s">
        <v>1966</v>
      </c>
      <c r="X362" s="4" t="s">
        <v>36</v>
      </c>
      <c r="Y362" s="1" t="s">
        <v>27</v>
      </c>
      <c r="Z362" s="1" t="s">
        <v>27</v>
      </c>
      <c r="AA362" s="1" t="s">
        <v>27</v>
      </c>
      <c r="AC362" s="2" t="str">
        <f t="shared" si="104"/>
        <v>100</v>
      </c>
      <c r="AD362" s="2">
        <f t="shared" si="100"/>
        <v>7.0000000000000007E-2</v>
      </c>
      <c r="AE362" s="2">
        <f t="shared" si="105"/>
        <v>7.0000000000000007E-2</v>
      </c>
      <c r="AF362" s="2" t="str">
        <f t="shared" si="112"/>
        <v>5</v>
      </c>
      <c r="AG362" s="1" t="str">
        <f t="shared" si="113"/>
        <v>24</v>
      </c>
      <c r="AH362" s="4">
        <v>30</v>
      </c>
      <c r="AI362" s="1">
        <f t="shared" si="106"/>
        <v>2.1</v>
      </c>
      <c r="AJ362" s="1">
        <f t="shared" si="107"/>
        <v>0</v>
      </c>
      <c r="AK362" s="7">
        <f t="shared" si="114"/>
        <v>2.1</v>
      </c>
      <c r="AL362" s="7">
        <v>0</v>
      </c>
      <c r="AM362" s="7">
        <f t="shared" si="111"/>
        <v>2.1</v>
      </c>
      <c r="AO362" s="8">
        <v>2</v>
      </c>
      <c r="AP362" s="17"/>
      <c r="AR362" s="4">
        <v>2</v>
      </c>
      <c r="AT362" s="20"/>
      <c r="AU362" s="12">
        <f t="shared" si="108"/>
        <v>2</v>
      </c>
      <c r="AV362" s="17"/>
      <c r="AZ362" s="20"/>
      <c r="BA362" s="14">
        <f t="shared" si="101"/>
        <v>0</v>
      </c>
      <c r="BB362" s="17"/>
      <c r="BF362" s="20"/>
      <c r="BG362" s="16">
        <f t="shared" si="102"/>
        <v>0</v>
      </c>
      <c r="BH362" s="16">
        <f t="shared" si="103"/>
        <v>2</v>
      </c>
    </row>
    <row r="363" spans="1:60" ht="25.5" customHeight="1" x14ac:dyDescent="0.25">
      <c r="A363" s="4" t="s">
        <v>2915</v>
      </c>
      <c r="B363" s="122" t="s">
        <v>2735</v>
      </c>
      <c r="C363" s="1" t="s">
        <v>1806</v>
      </c>
      <c r="D363" s="123">
        <v>33.36</v>
      </c>
      <c r="E363" s="4" t="s">
        <v>765</v>
      </c>
      <c r="F363" s="5" t="s">
        <v>29</v>
      </c>
      <c r="G363" s="1" t="s">
        <v>27</v>
      </c>
      <c r="H363" s="1" t="s">
        <v>27</v>
      </c>
      <c r="I363" s="1" t="s">
        <v>27</v>
      </c>
      <c r="J363" s="4" t="s">
        <v>804</v>
      </c>
      <c r="K363" s="4">
        <v>100</v>
      </c>
      <c r="L363" s="4">
        <v>0</v>
      </c>
      <c r="M363" s="4" t="s">
        <v>898</v>
      </c>
      <c r="N363" s="4" t="s">
        <v>2805</v>
      </c>
      <c r="O363" s="4" t="s">
        <v>33</v>
      </c>
      <c r="P363" s="4" t="s">
        <v>38</v>
      </c>
      <c r="Q363" s="76" t="s">
        <v>2852</v>
      </c>
      <c r="R363" s="4" t="s">
        <v>117</v>
      </c>
      <c r="S363" s="4" t="s">
        <v>1833</v>
      </c>
      <c r="T363" s="6" t="s">
        <v>2163</v>
      </c>
      <c r="U363" s="4" t="s">
        <v>129</v>
      </c>
      <c r="V363" s="4" t="s">
        <v>1820</v>
      </c>
      <c r="W363" s="4" t="s">
        <v>44</v>
      </c>
      <c r="X363" s="4" t="s">
        <v>36</v>
      </c>
      <c r="Y363" s="1" t="s">
        <v>27</v>
      </c>
      <c r="Z363" s="1" t="s">
        <v>27</v>
      </c>
      <c r="AA363" s="1" t="s">
        <v>27</v>
      </c>
      <c r="AC363" s="2" t="str">
        <f t="shared" si="104"/>
        <v>65</v>
      </c>
      <c r="AD363" s="2">
        <f t="shared" si="100"/>
        <v>33.36</v>
      </c>
      <c r="AE363" s="2">
        <f t="shared" si="105"/>
        <v>21.684000000000001</v>
      </c>
      <c r="AF363" s="2" t="str">
        <f t="shared" si="112"/>
        <v>70</v>
      </c>
      <c r="AG363" s="1" t="str">
        <f t="shared" si="113"/>
        <v>30</v>
      </c>
      <c r="AH363" s="4">
        <v>30</v>
      </c>
      <c r="AI363" s="1">
        <f t="shared" si="106"/>
        <v>650.52</v>
      </c>
      <c r="AJ363" s="1">
        <f t="shared" si="107"/>
        <v>0</v>
      </c>
      <c r="AK363" s="7">
        <f t="shared" si="114"/>
        <v>650.52</v>
      </c>
      <c r="AL363" s="1">
        <v>0</v>
      </c>
      <c r="AM363" s="1">
        <f t="shared" si="111"/>
        <v>650.52</v>
      </c>
      <c r="AO363" s="8">
        <v>651</v>
      </c>
      <c r="AP363" s="17"/>
      <c r="AR363" s="4">
        <v>35</v>
      </c>
      <c r="AS363" s="4">
        <v>70</v>
      </c>
      <c r="AT363" s="20">
        <v>70</v>
      </c>
      <c r="AU363" s="12">
        <f t="shared" si="108"/>
        <v>175</v>
      </c>
      <c r="AV363" s="17">
        <v>70</v>
      </c>
      <c r="AW363" s="4">
        <v>70</v>
      </c>
      <c r="AX363" s="4">
        <v>70</v>
      </c>
      <c r="AY363" s="4">
        <v>70</v>
      </c>
      <c r="AZ363" s="20">
        <v>70</v>
      </c>
      <c r="BA363" s="14">
        <f t="shared" si="101"/>
        <v>350</v>
      </c>
      <c r="BB363" s="17">
        <v>70</v>
      </c>
      <c r="BC363" s="4">
        <v>56</v>
      </c>
      <c r="BF363" s="20"/>
      <c r="BG363" s="16">
        <f t="shared" si="102"/>
        <v>126</v>
      </c>
      <c r="BH363" s="16">
        <f t="shared" si="103"/>
        <v>651</v>
      </c>
    </row>
    <row r="364" spans="1:60" ht="25.5" customHeight="1" x14ac:dyDescent="0.25">
      <c r="A364" s="1" t="s">
        <v>770</v>
      </c>
      <c r="B364" s="1" t="s">
        <v>771</v>
      </c>
      <c r="C364" s="1" t="s">
        <v>1806</v>
      </c>
      <c r="D364" s="2">
        <v>1.08</v>
      </c>
      <c r="E364" s="1" t="s">
        <v>765</v>
      </c>
      <c r="F364" s="1" t="s">
        <v>29</v>
      </c>
      <c r="G364" s="1" t="s">
        <v>27</v>
      </c>
      <c r="H364" s="1" t="s">
        <v>27</v>
      </c>
      <c r="I364" s="1" t="s">
        <v>27</v>
      </c>
      <c r="J364" s="4" t="s">
        <v>804</v>
      </c>
      <c r="K364" s="4">
        <v>90</v>
      </c>
      <c r="L364" s="4">
        <v>10</v>
      </c>
      <c r="M364" s="4" t="s">
        <v>772</v>
      </c>
      <c r="N364" s="4" t="s">
        <v>773</v>
      </c>
      <c r="O364" s="4" t="s">
        <v>2226</v>
      </c>
      <c r="P364" s="3" t="s">
        <v>38</v>
      </c>
      <c r="Q364" s="76" t="s">
        <v>774</v>
      </c>
      <c r="R364" s="4" t="s">
        <v>1836</v>
      </c>
      <c r="S364" s="19" t="s">
        <v>1835</v>
      </c>
      <c r="T364" s="6" t="s">
        <v>2163</v>
      </c>
      <c r="U364" s="4" t="s">
        <v>775</v>
      </c>
      <c r="V364" s="4" t="s">
        <v>1820</v>
      </c>
      <c r="W364" s="4" t="s">
        <v>776</v>
      </c>
      <c r="X364" s="4" t="s">
        <v>36</v>
      </c>
      <c r="Y364" s="1" t="s">
        <v>27</v>
      </c>
      <c r="Z364" s="1" t="s">
        <v>27</v>
      </c>
      <c r="AA364" s="1" t="s">
        <v>27</v>
      </c>
      <c r="AB364" s="1"/>
      <c r="AC364" s="2" t="str">
        <f t="shared" si="104"/>
        <v>85</v>
      </c>
      <c r="AD364" s="2">
        <f t="shared" si="100"/>
        <v>1.08</v>
      </c>
      <c r="AE364" s="2">
        <f t="shared" si="105"/>
        <v>0.91800000000000015</v>
      </c>
      <c r="AF364" s="2" t="str">
        <f t="shared" si="112"/>
        <v>20</v>
      </c>
      <c r="AG364" s="1" t="str">
        <f t="shared" si="113"/>
        <v>30</v>
      </c>
      <c r="AH364" s="1">
        <v>30</v>
      </c>
      <c r="AI364" s="1">
        <f t="shared" si="106"/>
        <v>24.786000000000005</v>
      </c>
      <c r="AJ364" s="1">
        <f t="shared" si="107"/>
        <v>2.7540000000000009</v>
      </c>
      <c r="AK364" s="7">
        <f t="shared" si="114"/>
        <v>27.540000000000006</v>
      </c>
      <c r="AL364" s="7">
        <v>0</v>
      </c>
      <c r="AM364" s="7">
        <f t="shared" si="111"/>
        <v>27.540000000000006</v>
      </c>
      <c r="AN364" s="7"/>
      <c r="AO364" s="8">
        <v>28</v>
      </c>
      <c r="AP364" s="9"/>
      <c r="AQ364" s="1"/>
      <c r="AR364" s="1">
        <v>10</v>
      </c>
      <c r="AS364" s="1">
        <v>18</v>
      </c>
      <c r="AT364" s="15"/>
      <c r="AU364" s="12">
        <f t="shared" si="108"/>
        <v>28</v>
      </c>
      <c r="AV364" s="13"/>
      <c r="AW364" s="10"/>
      <c r="AX364" s="10"/>
      <c r="AY364" s="10"/>
      <c r="AZ364" s="11"/>
      <c r="BA364" s="14">
        <f t="shared" si="101"/>
        <v>0</v>
      </c>
      <c r="BB364" s="9"/>
      <c r="BC364" s="1"/>
      <c r="BD364" s="1"/>
      <c r="BE364" s="1"/>
      <c r="BF364" s="15"/>
      <c r="BG364" s="16">
        <f t="shared" si="102"/>
        <v>0</v>
      </c>
      <c r="BH364" s="16">
        <f t="shared" si="103"/>
        <v>28</v>
      </c>
    </row>
    <row r="365" spans="1:60" ht="25.5" customHeight="1" x14ac:dyDescent="0.25">
      <c r="A365" s="1" t="s">
        <v>777</v>
      </c>
      <c r="B365" s="1" t="s">
        <v>778</v>
      </c>
      <c r="C365" s="1" t="s">
        <v>1806</v>
      </c>
      <c r="D365" s="2">
        <v>0.98</v>
      </c>
      <c r="E365" s="1" t="s">
        <v>765</v>
      </c>
      <c r="F365" s="1" t="s">
        <v>29</v>
      </c>
      <c r="G365" s="1" t="s">
        <v>27</v>
      </c>
      <c r="H365" s="1" t="s">
        <v>27</v>
      </c>
      <c r="I365" s="1" t="s">
        <v>27</v>
      </c>
      <c r="J365" s="4" t="s">
        <v>804</v>
      </c>
      <c r="K365" s="4">
        <v>100</v>
      </c>
      <c r="L365" s="4">
        <v>0</v>
      </c>
      <c r="M365" s="4" t="s">
        <v>1995</v>
      </c>
      <c r="N365" s="4" t="s">
        <v>779</v>
      </c>
      <c r="O365" s="4" t="s">
        <v>2062</v>
      </c>
      <c r="P365" s="3" t="s">
        <v>38</v>
      </c>
      <c r="Q365" s="76" t="s">
        <v>780</v>
      </c>
      <c r="R365" s="4" t="s">
        <v>1836</v>
      </c>
      <c r="S365" s="19" t="s">
        <v>1835</v>
      </c>
      <c r="T365" s="6" t="s">
        <v>2163</v>
      </c>
      <c r="U365" s="4" t="s">
        <v>151</v>
      </c>
      <c r="V365" s="4" t="s">
        <v>1820</v>
      </c>
      <c r="W365" s="4" t="s">
        <v>1889</v>
      </c>
      <c r="X365" s="4" t="s">
        <v>36</v>
      </c>
      <c r="Y365" s="1" t="s">
        <v>27</v>
      </c>
      <c r="Z365" s="1" t="s">
        <v>27</v>
      </c>
      <c r="AA365" s="1" t="s">
        <v>27</v>
      </c>
      <c r="AB365" s="1"/>
      <c r="AC365" s="2" t="str">
        <f t="shared" si="104"/>
        <v>100</v>
      </c>
      <c r="AD365" s="2">
        <f t="shared" si="100"/>
        <v>0.98</v>
      </c>
      <c r="AE365" s="2">
        <f t="shared" si="105"/>
        <v>0.98</v>
      </c>
      <c r="AF365" s="2" t="str">
        <f t="shared" si="112"/>
        <v>20</v>
      </c>
      <c r="AG365" s="1" t="str">
        <f t="shared" si="113"/>
        <v>30</v>
      </c>
      <c r="AH365" s="1">
        <v>30</v>
      </c>
      <c r="AI365" s="1">
        <f t="shared" si="106"/>
        <v>29.4</v>
      </c>
      <c r="AJ365" s="1">
        <f t="shared" si="107"/>
        <v>0</v>
      </c>
      <c r="AK365" s="7">
        <f t="shared" si="114"/>
        <v>29.4</v>
      </c>
      <c r="AL365" s="7">
        <v>0</v>
      </c>
      <c r="AM365" s="7">
        <f t="shared" ref="AM365:AM384" si="115">AK365-AL365</f>
        <v>29.4</v>
      </c>
      <c r="AN365" s="7"/>
      <c r="AO365" s="8">
        <v>29</v>
      </c>
      <c r="AP365" s="9"/>
      <c r="AQ365" s="10"/>
      <c r="AR365" s="1">
        <v>10</v>
      </c>
      <c r="AS365" s="10">
        <v>19</v>
      </c>
      <c r="AT365" s="11"/>
      <c r="AU365" s="12">
        <f t="shared" si="108"/>
        <v>29</v>
      </c>
      <c r="AV365" s="13"/>
      <c r="AW365" s="1"/>
      <c r="AX365" s="1"/>
      <c r="AY365" s="1"/>
      <c r="AZ365" s="15"/>
      <c r="BA365" s="14">
        <f t="shared" si="101"/>
        <v>0</v>
      </c>
      <c r="BB365" s="9"/>
      <c r="BC365" s="1"/>
      <c r="BD365" s="1"/>
      <c r="BE365" s="1"/>
      <c r="BF365" s="15"/>
      <c r="BG365" s="16">
        <f t="shared" si="102"/>
        <v>0</v>
      </c>
      <c r="BH365" s="16">
        <f t="shared" si="103"/>
        <v>29</v>
      </c>
    </row>
    <row r="366" spans="1:60" ht="25.5" customHeight="1" x14ac:dyDescent="0.25">
      <c r="A366" s="1" t="s">
        <v>766</v>
      </c>
      <c r="B366" s="1" t="s">
        <v>767</v>
      </c>
      <c r="C366" s="1" t="s">
        <v>1806</v>
      </c>
      <c r="D366" s="2">
        <v>3.17</v>
      </c>
      <c r="E366" s="1" t="s">
        <v>765</v>
      </c>
      <c r="F366" s="1" t="s">
        <v>29</v>
      </c>
      <c r="G366" s="1" t="s">
        <v>27</v>
      </c>
      <c r="H366" s="1" t="s">
        <v>27</v>
      </c>
      <c r="I366" s="1" t="s">
        <v>27</v>
      </c>
      <c r="J366" s="4" t="s">
        <v>804</v>
      </c>
      <c r="K366" s="4">
        <v>100</v>
      </c>
      <c r="L366" s="4">
        <v>0</v>
      </c>
      <c r="M366" s="4" t="s">
        <v>1996</v>
      </c>
      <c r="N366" s="4" t="s">
        <v>768</v>
      </c>
      <c r="O366" s="4" t="s">
        <v>2238</v>
      </c>
      <c r="P366" s="3" t="s">
        <v>38</v>
      </c>
      <c r="Q366" s="74" t="s">
        <v>42</v>
      </c>
      <c r="R366" s="4" t="s">
        <v>769</v>
      </c>
      <c r="S366" s="4" t="s">
        <v>2150</v>
      </c>
      <c r="T366" s="6" t="s">
        <v>2163</v>
      </c>
      <c r="U366" s="4" t="s">
        <v>151</v>
      </c>
      <c r="V366" s="4" t="s">
        <v>1820</v>
      </c>
      <c r="W366" s="4" t="s">
        <v>1942</v>
      </c>
      <c r="X366" s="4" t="s">
        <v>36</v>
      </c>
      <c r="Y366" s="1" t="s">
        <v>27</v>
      </c>
      <c r="Z366" s="1" t="s">
        <v>27</v>
      </c>
      <c r="AA366" s="1" t="s">
        <v>27</v>
      </c>
      <c r="AB366" s="1"/>
      <c r="AC366" s="2" t="str">
        <f t="shared" si="104"/>
        <v>85</v>
      </c>
      <c r="AD366" s="2">
        <f t="shared" si="100"/>
        <v>3.17</v>
      </c>
      <c r="AE366" s="2">
        <f t="shared" si="105"/>
        <v>2.6944999999999997</v>
      </c>
      <c r="AF366" s="2" t="str">
        <f t="shared" si="112"/>
        <v>30</v>
      </c>
      <c r="AG366" s="1" t="str">
        <f t="shared" si="113"/>
        <v>30</v>
      </c>
      <c r="AH366" s="1">
        <v>30</v>
      </c>
      <c r="AI366" s="1">
        <f t="shared" si="106"/>
        <v>80.834999999999994</v>
      </c>
      <c r="AJ366" s="1">
        <f t="shared" si="107"/>
        <v>0</v>
      </c>
      <c r="AK366" s="7">
        <f t="shared" si="114"/>
        <v>80.834999999999994</v>
      </c>
      <c r="AL366" s="7">
        <v>0</v>
      </c>
      <c r="AM366" s="7">
        <f t="shared" si="115"/>
        <v>80.834999999999994</v>
      </c>
      <c r="AN366" s="7"/>
      <c r="AO366" s="8">
        <v>81</v>
      </c>
      <c r="AP366" s="9"/>
      <c r="AQ366" s="1"/>
      <c r="AR366" s="4">
        <v>15</v>
      </c>
      <c r="AS366" s="4">
        <v>30</v>
      </c>
      <c r="AT366" s="11">
        <v>30</v>
      </c>
      <c r="AU366" s="12">
        <f t="shared" si="108"/>
        <v>75</v>
      </c>
      <c r="AV366" s="9">
        <v>6</v>
      </c>
      <c r="AW366" s="1"/>
      <c r="AX366" s="1"/>
      <c r="AY366" s="1"/>
      <c r="AZ366" s="15"/>
      <c r="BA366" s="14">
        <f t="shared" si="101"/>
        <v>6</v>
      </c>
      <c r="BB366" s="9"/>
      <c r="BC366" s="1"/>
      <c r="BD366" s="1"/>
      <c r="BE366" s="1"/>
      <c r="BF366" s="15"/>
      <c r="BG366" s="16">
        <f t="shared" si="102"/>
        <v>0</v>
      </c>
      <c r="BH366" s="16">
        <f t="shared" si="103"/>
        <v>81</v>
      </c>
    </row>
    <row r="367" spans="1:60" ht="25.5" customHeight="1" x14ac:dyDescent="0.25">
      <c r="A367" s="1" t="s">
        <v>781</v>
      </c>
      <c r="B367" s="1" t="s">
        <v>782</v>
      </c>
      <c r="C367" s="1" t="s">
        <v>1806</v>
      </c>
      <c r="D367" s="2">
        <v>0.63</v>
      </c>
      <c r="E367" s="1" t="s">
        <v>765</v>
      </c>
      <c r="F367" s="1" t="s">
        <v>29</v>
      </c>
      <c r="G367" s="1" t="s">
        <v>27</v>
      </c>
      <c r="H367" s="1" t="s">
        <v>27</v>
      </c>
      <c r="I367" s="1" t="s">
        <v>27</v>
      </c>
      <c r="J367" s="3" t="s">
        <v>804</v>
      </c>
      <c r="K367" s="4">
        <v>95</v>
      </c>
      <c r="L367" s="4">
        <v>5</v>
      </c>
      <c r="M367" s="4" t="s">
        <v>783</v>
      </c>
      <c r="N367" s="4" t="s">
        <v>784</v>
      </c>
      <c r="O367" s="3" t="s">
        <v>2860</v>
      </c>
      <c r="P367" s="3" t="s">
        <v>38</v>
      </c>
      <c r="Q367" s="74" t="s">
        <v>42</v>
      </c>
      <c r="R367" s="4" t="s">
        <v>218</v>
      </c>
      <c r="S367" s="4" t="s">
        <v>2150</v>
      </c>
      <c r="T367" s="6" t="s">
        <v>2163</v>
      </c>
      <c r="U367" s="4" t="s">
        <v>695</v>
      </c>
      <c r="V367" s="4" t="s">
        <v>1820</v>
      </c>
      <c r="W367" s="4" t="s">
        <v>147</v>
      </c>
      <c r="X367" s="4" t="s">
        <v>36</v>
      </c>
      <c r="Y367" s="1" t="s">
        <v>27</v>
      </c>
      <c r="Z367" s="1" t="s">
        <v>27</v>
      </c>
      <c r="AA367" s="1" t="s">
        <v>27</v>
      </c>
      <c r="AB367" s="1"/>
      <c r="AC367" s="2" t="str">
        <f t="shared" si="104"/>
        <v>100</v>
      </c>
      <c r="AD367" s="2">
        <f t="shared" si="100"/>
        <v>0.63</v>
      </c>
      <c r="AE367" s="2">
        <f t="shared" si="105"/>
        <v>0.63</v>
      </c>
      <c r="AF367" s="2" t="str">
        <f t="shared" si="112"/>
        <v>10</v>
      </c>
      <c r="AG367" s="1" t="str">
        <f t="shared" si="113"/>
        <v>30</v>
      </c>
      <c r="AH367" s="1">
        <v>30</v>
      </c>
      <c r="AI367" s="1">
        <f t="shared" si="106"/>
        <v>17.954999999999998</v>
      </c>
      <c r="AJ367" s="1">
        <f t="shared" si="107"/>
        <v>0.94499999999999995</v>
      </c>
      <c r="AK367" s="7">
        <f t="shared" si="114"/>
        <v>18.899999999999999</v>
      </c>
      <c r="AL367" s="7">
        <v>0</v>
      </c>
      <c r="AM367" s="7">
        <f t="shared" si="115"/>
        <v>18.899999999999999</v>
      </c>
      <c r="AN367" s="7"/>
      <c r="AO367" s="8">
        <v>19</v>
      </c>
      <c r="AP367" s="9"/>
      <c r="AQ367" s="10"/>
      <c r="AR367" s="10">
        <v>5</v>
      </c>
      <c r="AS367" s="1">
        <v>10</v>
      </c>
      <c r="AT367" s="11">
        <v>4</v>
      </c>
      <c r="AU367" s="12">
        <f t="shared" si="108"/>
        <v>19</v>
      </c>
      <c r="AV367" s="13"/>
      <c r="AW367" s="10"/>
      <c r="AX367" s="10"/>
      <c r="AY367" s="10"/>
      <c r="AZ367" s="11"/>
      <c r="BA367" s="14">
        <f t="shared" si="101"/>
        <v>0</v>
      </c>
      <c r="BB367" s="9"/>
      <c r="BC367" s="1"/>
      <c r="BD367" s="1"/>
      <c r="BE367" s="1"/>
      <c r="BF367" s="15"/>
      <c r="BG367" s="16">
        <f t="shared" si="102"/>
        <v>0</v>
      </c>
      <c r="BH367" s="16">
        <f t="shared" si="103"/>
        <v>19</v>
      </c>
    </row>
    <row r="368" spans="1:60" ht="25.5" customHeight="1" x14ac:dyDescent="0.25">
      <c r="A368" s="1" t="s">
        <v>2488</v>
      </c>
      <c r="B368" s="1" t="s">
        <v>1364</v>
      </c>
      <c r="C368" s="1" t="s">
        <v>1806</v>
      </c>
      <c r="D368" s="2">
        <v>0.33</v>
      </c>
      <c r="E368" s="1" t="s">
        <v>1111</v>
      </c>
      <c r="F368" s="1" t="s">
        <v>29</v>
      </c>
      <c r="G368" s="1" t="s">
        <v>27</v>
      </c>
      <c r="H368" s="1" t="s">
        <v>27</v>
      </c>
      <c r="I368" s="1" t="s">
        <v>27</v>
      </c>
      <c r="J368" s="4" t="s">
        <v>804</v>
      </c>
      <c r="K368" s="4">
        <v>75</v>
      </c>
      <c r="L368" s="4">
        <v>25</v>
      </c>
      <c r="M368" s="4" t="s">
        <v>28</v>
      </c>
      <c r="N368" s="4" t="s">
        <v>2035</v>
      </c>
      <c r="O368" s="3" t="s">
        <v>33</v>
      </c>
      <c r="P368" s="3" t="s">
        <v>38</v>
      </c>
      <c r="Q368" s="74" t="s">
        <v>42</v>
      </c>
      <c r="R368" s="4" t="s">
        <v>117</v>
      </c>
      <c r="S368" s="4" t="s">
        <v>1833</v>
      </c>
      <c r="T368" s="6" t="s">
        <v>2163</v>
      </c>
      <c r="U368" s="4" t="s">
        <v>151</v>
      </c>
      <c r="V368" s="4" t="s">
        <v>1820</v>
      </c>
      <c r="W368" s="4" t="s">
        <v>1901</v>
      </c>
      <c r="X368" s="4" t="s">
        <v>36</v>
      </c>
      <c r="Y368" s="1" t="s">
        <v>27</v>
      </c>
      <c r="Z368" s="1" t="s">
        <v>27</v>
      </c>
      <c r="AA368" s="1" t="s">
        <v>27</v>
      </c>
      <c r="AB368" s="1"/>
      <c r="AC368" s="2" t="str">
        <f t="shared" si="104"/>
        <v>100</v>
      </c>
      <c r="AD368" s="2">
        <f t="shared" si="100"/>
        <v>0.33</v>
      </c>
      <c r="AE368" s="2">
        <f t="shared" si="105"/>
        <v>0.33</v>
      </c>
      <c r="AF368" s="2" t="str">
        <f t="shared" si="112"/>
        <v>5</v>
      </c>
      <c r="AG368" s="1" t="str">
        <f t="shared" si="113"/>
        <v>24</v>
      </c>
      <c r="AH368" s="1">
        <v>30</v>
      </c>
      <c r="AI368" s="1">
        <f t="shared" si="106"/>
        <v>7.4249999999999998</v>
      </c>
      <c r="AJ368" s="1">
        <f t="shared" si="107"/>
        <v>2.4750000000000001</v>
      </c>
      <c r="AK368" s="7">
        <f t="shared" si="114"/>
        <v>9.9</v>
      </c>
      <c r="AL368" s="7">
        <v>0</v>
      </c>
      <c r="AM368" s="7">
        <f t="shared" si="115"/>
        <v>9.9</v>
      </c>
      <c r="AN368" s="7"/>
      <c r="AO368" s="8">
        <v>10</v>
      </c>
      <c r="AP368" s="9"/>
      <c r="AQ368" s="1"/>
      <c r="AR368" s="45">
        <v>5</v>
      </c>
      <c r="AS368" s="1">
        <v>5</v>
      </c>
      <c r="AT368" s="15"/>
      <c r="AU368" s="12">
        <f t="shared" si="108"/>
        <v>10</v>
      </c>
      <c r="AV368" s="9"/>
      <c r="AW368" s="1"/>
      <c r="AX368" s="1"/>
      <c r="AY368" s="1"/>
      <c r="AZ368" s="15"/>
      <c r="BA368" s="14">
        <f t="shared" si="101"/>
        <v>0</v>
      </c>
      <c r="BB368" s="9"/>
      <c r="BC368" s="1"/>
      <c r="BD368" s="1"/>
      <c r="BE368" s="1"/>
      <c r="BF368" s="15"/>
      <c r="BG368" s="16">
        <f t="shared" si="102"/>
        <v>0</v>
      </c>
      <c r="BH368" s="16">
        <f t="shared" si="103"/>
        <v>10</v>
      </c>
    </row>
    <row r="369" spans="1:118" ht="25.5" customHeight="1" x14ac:dyDescent="0.25">
      <c r="A369" s="1" t="s">
        <v>1365</v>
      </c>
      <c r="B369" s="1" t="s">
        <v>1366</v>
      </c>
      <c r="C369" s="1" t="s">
        <v>1806</v>
      </c>
      <c r="D369" s="2">
        <v>2.73</v>
      </c>
      <c r="E369" s="1" t="s">
        <v>1111</v>
      </c>
      <c r="F369" s="1" t="s">
        <v>29</v>
      </c>
      <c r="G369" s="1" t="s">
        <v>27</v>
      </c>
      <c r="H369" s="1" t="s">
        <v>27</v>
      </c>
      <c r="I369" s="1" t="s">
        <v>27</v>
      </c>
      <c r="J369" s="4" t="s">
        <v>804</v>
      </c>
      <c r="K369" s="4">
        <v>100</v>
      </c>
      <c r="L369" s="4">
        <v>0</v>
      </c>
      <c r="M369" s="4" t="s">
        <v>30</v>
      </c>
      <c r="N369" s="4" t="s">
        <v>1367</v>
      </c>
      <c r="O369" s="3" t="s">
        <v>33</v>
      </c>
      <c r="P369" s="3" t="s">
        <v>38</v>
      </c>
      <c r="Q369" s="74" t="s">
        <v>42</v>
      </c>
      <c r="R369" s="4" t="s">
        <v>117</v>
      </c>
      <c r="S369" s="4" t="s">
        <v>1833</v>
      </c>
      <c r="T369" s="6" t="s">
        <v>2163</v>
      </c>
      <c r="U369" s="4" t="s">
        <v>695</v>
      </c>
      <c r="V369" s="4" t="s">
        <v>1820</v>
      </c>
      <c r="W369" s="4" t="s">
        <v>278</v>
      </c>
      <c r="X369" s="4" t="s">
        <v>226</v>
      </c>
      <c r="Y369" s="1" t="s">
        <v>27</v>
      </c>
      <c r="Z369" s="1" t="s">
        <v>27</v>
      </c>
      <c r="AA369" s="1" t="s">
        <v>27</v>
      </c>
      <c r="AB369" s="1"/>
      <c r="AC369" s="2" t="str">
        <f t="shared" si="104"/>
        <v>85</v>
      </c>
      <c r="AD369" s="2">
        <f t="shared" si="100"/>
        <v>2.73</v>
      </c>
      <c r="AE369" s="2">
        <f t="shared" si="105"/>
        <v>2.3205</v>
      </c>
      <c r="AF369" s="2" t="str">
        <f t="shared" si="112"/>
        <v>30</v>
      </c>
      <c r="AG369" s="1" t="str">
        <f t="shared" si="113"/>
        <v>30</v>
      </c>
      <c r="AH369" s="1">
        <v>30</v>
      </c>
      <c r="AI369" s="1">
        <f t="shared" si="106"/>
        <v>69.614999999999995</v>
      </c>
      <c r="AJ369" s="1">
        <f t="shared" si="107"/>
        <v>0</v>
      </c>
      <c r="AK369" s="7">
        <f t="shared" si="114"/>
        <v>69.614999999999995</v>
      </c>
      <c r="AL369" s="7">
        <v>0</v>
      </c>
      <c r="AM369" s="7">
        <f t="shared" si="115"/>
        <v>69.614999999999995</v>
      </c>
      <c r="AN369" s="7"/>
      <c r="AO369" s="8">
        <v>70</v>
      </c>
      <c r="AP369" s="9"/>
      <c r="AQ369" s="1"/>
      <c r="AT369" s="15"/>
      <c r="AU369" s="12">
        <f t="shared" si="108"/>
        <v>0</v>
      </c>
      <c r="AV369" s="9">
        <v>30</v>
      </c>
      <c r="AW369" s="1">
        <v>30</v>
      </c>
      <c r="AX369" s="1">
        <v>10</v>
      </c>
      <c r="AY369" s="1"/>
      <c r="AZ369" s="15"/>
      <c r="BA369" s="14">
        <f t="shared" si="101"/>
        <v>70</v>
      </c>
      <c r="BB369" s="9"/>
      <c r="BC369" s="1"/>
      <c r="BD369" s="1"/>
      <c r="BE369" s="1"/>
      <c r="BF369" s="15"/>
      <c r="BG369" s="16">
        <f t="shared" si="102"/>
        <v>0</v>
      </c>
      <c r="BH369" s="16">
        <f t="shared" si="103"/>
        <v>70</v>
      </c>
    </row>
    <row r="370" spans="1:118" ht="25.5" customHeight="1" x14ac:dyDescent="0.25">
      <c r="A370" s="4" t="s">
        <v>1109</v>
      </c>
      <c r="B370" s="4" t="s">
        <v>1110</v>
      </c>
      <c r="C370" s="5" t="s">
        <v>1816</v>
      </c>
      <c r="D370" s="21">
        <v>0.03</v>
      </c>
      <c r="E370" s="4" t="s">
        <v>1111</v>
      </c>
      <c r="F370" s="4" t="s">
        <v>29</v>
      </c>
      <c r="G370" s="4" t="s">
        <v>1112</v>
      </c>
      <c r="H370" s="1" t="s">
        <v>1823</v>
      </c>
      <c r="I370" s="1" t="s">
        <v>27</v>
      </c>
      <c r="J370" s="21" t="s">
        <v>2970</v>
      </c>
      <c r="K370" s="22">
        <v>0</v>
      </c>
      <c r="L370" s="21">
        <v>100</v>
      </c>
      <c r="M370" s="23" t="s">
        <v>28</v>
      </c>
      <c r="N370" s="23" t="s">
        <v>1113</v>
      </c>
      <c r="O370" s="3" t="s">
        <v>33</v>
      </c>
      <c r="P370" s="4" t="s">
        <v>38</v>
      </c>
      <c r="Q370" s="75" t="s">
        <v>42</v>
      </c>
      <c r="R370" s="5"/>
      <c r="S370" s="5"/>
      <c r="T370" s="5"/>
      <c r="U370" s="5"/>
      <c r="V370" s="5"/>
      <c r="W370" s="5"/>
      <c r="X370" s="5" t="s">
        <v>36</v>
      </c>
      <c r="Y370" s="24">
        <v>43509</v>
      </c>
      <c r="Z370" s="4" t="s">
        <v>32</v>
      </c>
      <c r="AA370" s="24">
        <v>44605</v>
      </c>
      <c r="AB370" s="24"/>
      <c r="AC370" s="2" t="str">
        <f t="shared" si="104"/>
        <v>100</v>
      </c>
      <c r="AD370" s="2">
        <f t="shared" si="100"/>
        <v>0.03</v>
      </c>
      <c r="AE370" s="2">
        <f t="shared" si="105"/>
        <v>0.03</v>
      </c>
      <c r="AF370" s="1" t="str">
        <f t="shared" si="112"/>
        <v>5</v>
      </c>
      <c r="AG370" s="1">
        <v>12</v>
      </c>
      <c r="AH370" s="1" t="s">
        <v>27</v>
      </c>
      <c r="AI370" s="1">
        <f t="shared" si="106"/>
        <v>0</v>
      </c>
      <c r="AJ370" s="1">
        <f t="shared" si="107"/>
        <v>1</v>
      </c>
      <c r="AK370" s="25">
        <v>1</v>
      </c>
      <c r="AL370" s="1">
        <v>1</v>
      </c>
      <c r="AM370" s="1">
        <f t="shared" si="115"/>
        <v>0</v>
      </c>
      <c r="AN370" s="1"/>
      <c r="AO370" s="26">
        <v>1</v>
      </c>
      <c r="AP370" s="27"/>
      <c r="AQ370" s="28">
        <v>1</v>
      </c>
      <c r="AR370" s="25"/>
      <c r="AT370" s="29"/>
      <c r="AU370" s="12">
        <f t="shared" si="108"/>
        <v>0</v>
      </c>
      <c r="AV370" s="30"/>
      <c r="AW370" s="28"/>
      <c r="AX370" s="1"/>
      <c r="AY370" s="1"/>
      <c r="AZ370" s="15"/>
      <c r="BA370" s="14">
        <f t="shared" si="101"/>
        <v>0</v>
      </c>
      <c r="BB370" s="9"/>
      <c r="BC370" s="65"/>
      <c r="BD370" s="1"/>
      <c r="BE370" s="1"/>
      <c r="BF370" s="15"/>
      <c r="BG370" s="16">
        <f t="shared" si="102"/>
        <v>0</v>
      </c>
      <c r="BH370" s="16">
        <f t="shared" si="103"/>
        <v>0</v>
      </c>
    </row>
    <row r="371" spans="1:118" ht="25.5" customHeight="1" x14ac:dyDescent="0.25">
      <c r="A371" s="1" t="s">
        <v>1337</v>
      </c>
      <c r="B371" s="1" t="s">
        <v>1338</v>
      </c>
      <c r="C371" s="1" t="s">
        <v>1806</v>
      </c>
      <c r="D371" s="2">
        <v>2.67</v>
      </c>
      <c r="E371" s="1" t="s">
        <v>1111</v>
      </c>
      <c r="F371" s="1" t="s">
        <v>29</v>
      </c>
      <c r="G371" s="1" t="s">
        <v>27</v>
      </c>
      <c r="H371" s="1" t="s">
        <v>27</v>
      </c>
      <c r="I371" s="1" t="s">
        <v>27</v>
      </c>
      <c r="J371" s="4" t="s">
        <v>95</v>
      </c>
      <c r="K371" s="4">
        <v>70</v>
      </c>
      <c r="L371" s="4">
        <v>30</v>
      </c>
      <c r="M371" s="4" t="s">
        <v>30</v>
      </c>
      <c r="N371" s="4" t="s">
        <v>1339</v>
      </c>
      <c r="O371" s="3" t="s">
        <v>33</v>
      </c>
      <c r="P371" s="3" t="s">
        <v>38</v>
      </c>
      <c r="Q371" s="74" t="s">
        <v>42</v>
      </c>
      <c r="R371" s="4" t="s">
        <v>117</v>
      </c>
      <c r="S371" s="4" t="s">
        <v>1833</v>
      </c>
      <c r="T371" s="6" t="s">
        <v>2163</v>
      </c>
      <c r="U371" s="4" t="s">
        <v>151</v>
      </c>
      <c r="V371" s="4" t="s">
        <v>1820</v>
      </c>
      <c r="W371" s="4" t="s">
        <v>44</v>
      </c>
      <c r="X371" s="4" t="s">
        <v>36</v>
      </c>
      <c r="Y371" s="1" t="s">
        <v>27</v>
      </c>
      <c r="Z371" s="1" t="s">
        <v>27</v>
      </c>
      <c r="AA371" s="1" t="s">
        <v>27</v>
      </c>
      <c r="AB371" s="1"/>
      <c r="AC371" s="2" t="str">
        <f t="shared" si="104"/>
        <v>85</v>
      </c>
      <c r="AD371" s="2">
        <f t="shared" si="100"/>
        <v>2.67</v>
      </c>
      <c r="AE371" s="2">
        <f t="shared" si="105"/>
        <v>2.2694999999999999</v>
      </c>
      <c r="AF371" s="2" t="str">
        <f t="shared" si="112"/>
        <v>30</v>
      </c>
      <c r="AG371" s="1" t="str">
        <f>IF(AK371&lt;=10,"24",IF(AK371&gt;10,"30"))</f>
        <v>30</v>
      </c>
      <c r="AH371" s="1">
        <v>30</v>
      </c>
      <c r="AI371" s="1">
        <f t="shared" si="106"/>
        <v>47.659500000000001</v>
      </c>
      <c r="AJ371" s="1">
        <f t="shared" si="107"/>
        <v>20.425499999999996</v>
      </c>
      <c r="AK371" s="7">
        <f>AE371*AH371</f>
        <v>68.084999999999994</v>
      </c>
      <c r="AL371" s="7">
        <v>0</v>
      </c>
      <c r="AM371" s="7">
        <f t="shared" si="115"/>
        <v>68.084999999999994</v>
      </c>
      <c r="AN371" s="7"/>
      <c r="AO371" s="8">
        <v>68</v>
      </c>
      <c r="AP371" s="9"/>
      <c r="AQ371" s="18"/>
      <c r="AR371" s="4">
        <v>15</v>
      </c>
      <c r="AS371" s="4">
        <v>30</v>
      </c>
      <c r="AT371" s="15">
        <v>23</v>
      </c>
      <c r="AU371" s="12">
        <f t="shared" si="108"/>
        <v>68</v>
      </c>
      <c r="AV371" s="9"/>
      <c r="AW371" s="1"/>
      <c r="AX371" s="1"/>
      <c r="AY371" s="1"/>
      <c r="AZ371" s="15"/>
      <c r="BA371" s="14">
        <f t="shared" si="101"/>
        <v>0</v>
      </c>
      <c r="BB371" s="9"/>
      <c r="BC371" s="1"/>
      <c r="BD371" s="1"/>
      <c r="BE371" s="1"/>
      <c r="BF371" s="15"/>
      <c r="BG371" s="16">
        <f t="shared" si="102"/>
        <v>0</v>
      </c>
      <c r="BH371" s="16">
        <f t="shared" si="103"/>
        <v>68</v>
      </c>
    </row>
    <row r="372" spans="1:118" ht="25.5" customHeight="1" x14ac:dyDescent="0.25">
      <c r="A372" s="5" t="s">
        <v>1114</v>
      </c>
      <c r="B372" s="5" t="s">
        <v>1115</v>
      </c>
      <c r="C372" s="5" t="s">
        <v>1816</v>
      </c>
      <c r="D372" s="5">
        <v>0.09</v>
      </c>
      <c r="E372" s="5" t="s">
        <v>1111</v>
      </c>
      <c r="F372" s="5" t="s">
        <v>29</v>
      </c>
      <c r="G372" s="5" t="s">
        <v>1116</v>
      </c>
      <c r="H372" s="1" t="s">
        <v>1823</v>
      </c>
      <c r="I372" s="1" t="s">
        <v>27</v>
      </c>
      <c r="J372" s="4" t="s">
        <v>95</v>
      </c>
      <c r="K372" s="5">
        <v>50</v>
      </c>
      <c r="L372" s="5">
        <v>50</v>
      </c>
      <c r="M372" s="5" t="s">
        <v>1117</v>
      </c>
      <c r="N372" s="5" t="s">
        <v>28</v>
      </c>
      <c r="O372" s="3" t="s">
        <v>33</v>
      </c>
      <c r="P372" s="4" t="s">
        <v>38</v>
      </c>
      <c r="Q372" s="75" t="s">
        <v>42</v>
      </c>
      <c r="R372" s="5"/>
      <c r="S372" s="5"/>
      <c r="T372" s="5"/>
      <c r="U372" s="5"/>
      <c r="V372" s="5"/>
      <c r="W372" s="5"/>
      <c r="X372" s="5" t="s">
        <v>36</v>
      </c>
      <c r="Y372" s="35">
        <v>43661</v>
      </c>
      <c r="Z372" s="5" t="s">
        <v>32</v>
      </c>
      <c r="AA372" s="35">
        <v>44757</v>
      </c>
      <c r="AB372" s="35"/>
      <c r="AC372" s="2" t="str">
        <f t="shared" si="104"/>
        <v>100</v>
      </c>
      <c r="AD372" s="2">
        <f t="shared" si="100"/>
        <v>0.09</v>
      </c>
      <c r="AE372" s="2">
        <f t="shared" si="105"/>
        <v>0.09</v>
      </c>
      <c r="AF372" s="1" t="str">
        <f t="shared" si="112"/>
        <v>5</v>
      </c>
      <c r="AG372" s="1">
        <v>12</v>
      </c>
      <c r="AH372" s="36" t="s">
        <v>27</v>
      </c>
      <c r="AI372" s="1">
        <f t="shared" si="106"/>
        <v>1.5</v>
      </c>
      <c r="AJ372" s="1">
        <f t="shared" si="107"/>
        <v>1.5</v>
      </c>
      <c r="AK372" s="36">
        <v>3</v>
      </c>
      <c r="AL372" s="1">
        <v>1</v>
      </c>
      <c r="AM372" s="1">
        <f t="shared" si="115"/>
        <v>2</v>
      </c>
      <c r="AN372" s="1"/>
      <c r="AO372" s="47">
        <v>3</v>
      </c>
      <c r="AP372" s="38"/>
      <c r="AQ372" s="4">
        <v>3</v>
      </c>
      <c r="AR372" s="25"/>
      <c r="AT372" s="48"/>
      <c r="AU372" s="12">
        <f t="shared" si="108"/>
        <v>2</v>
      </c>
      <c r="AV372" s="30"/>
      <c r="AW372" s="28"/>
      <c r="AX372" s="36"/>
      <c r="AY372" s="36"/>
      <c r="AZ372" s="40"/>
      <c r="BA372" s="14">
        <f t="shared" si="101"/>
        <v>0</v>
      </c>
      <c r="BB372" s="49"/>
      <c r="BC372" s="36"/>
      <c r="BD372" s="36"/>
      <c r="BE372" s="36"/>
      <c r="BF372" s="40"/>
      <c r="BG372" s="16">
        <f t="shared" si="102"/>
        <v>0</v>
      </c>
      <c r="BH372" s="16">
        <f t="shared" si="103"/>
        <v>2</v>
      </c>
    </row>
    <row r="373" spans="1:118" ht="25.5" customHeight="1" x14ac:dyDescent="0.25">
      <c r="A373" s="1" t="s">
        <v>1340</v>
      </c>
      <c r="B373" s="1" t="s">
        <v>1341</v>
      </c>
      <c r="C373" s="1" t="s">
        <v>1806</v>
      </c>
      <c r="D373" s="2">
        <v>3.58</v>
      </c>
      <c r="E373" s="1" t="s">
        <v>1111</v>
      </c>
      <c r="F373" s="1" t="s">
        <v>29</v>
      </c>
      <c r="G373" s="1" t="s">
        <v>27</v>
      </c>
      <c r="H373" s="1" t="s">
        <v>27</v>
      </c>
      <c r="I373" s="1" t="s">
        <v>27</v>
      </c>
      <c r="J373" s="4" t="s">
        <v>804</v>
      </c>
      <c r="K373" s="4">
        <v>100</v>
      </c>
      <c r="L373" s="4">
        <v>0</v>
      </c>
      <c r="M373" s="4" t="s">
        <v>30</v>
      </c>
      <c r="N373" s="4" t="s">
        <v>1342</v>
      </c>
      <c r="O373" s="3" t="s">
        <v>33</v>
      </c>
      <c r="P373" s="3" t="s">
        <v>38</v>
      </c>
      <c r="Q373" s="5" t="s">
        <v>42</v>
      </c>
      <c r="R373" s="4" t="s">
        <v>117</v>
      </c>
      <c r="S373" s="4" t="s">
        <v>1833</v>
      </c>
      <c r="T373" s="6" t="s">
        <v>2163</v>
      </c>
      <c r="U373" s="4" t="s">
        <v>1503</v>
      </c>
      <c r="V373" s="4" t="s">
        <v>1865</v>
      </c>
      <c r="W373" s="4" t="s">
        <v>44</v>
      </c>
      <c r="X373" s="4" t="s">
        <v>36</v>
      </c>
      <c r="Y373" s="1" t="s">
        <v>27</v>
      </c>
      <c r="Z373" s="1" t="s">
        <v>27</v>
      </c>
      <c r="AA373" s="1" t="s">
        <v>27</v>
      </c>
      <c r="AB373" s="1"/>
      <c r="AC373" s="2" t="str">
        <f t="shared" si="104"/>
        <v>85</v>
      </c>
      <c r="AD373" s="2">
        <f t="shared" si="100"/>
        <v>3.58</v>
      </c>
      <c r="AE373" s="2">
        <f t="shared" si="105"/>
        <v>3.0430000000000001</v>
      </c>
      <c r="AF373" s="2" t="str">
        <f t="shared" si="112"/>
        <v>30</v>
      </c>
      <c r="AG373" s="1" t="str">
        <f>IF(AK373&lt;=10,"24",IF(AK373&gt;10,"30"))</f>
        <v>30</v>
      </c>
      <c r="AH373" s="1">
        <v>30</v>
      </c>
      <c r="AI373" s="1">
        <f t="shared" si="106"/>
        <v>91.29</v>
      </c>
      <c r="AJ373" s="1">
        <f t="shared" si="107"/>
        <v>0</v>
      </c>
      <c r="AK373" s="7">
        <f>AE373*AH373</f>
        <v>91.29</v>
      </c>
      <c r="AL373" s="7">
        <v>0</v>
      </c>
      <c r="AM373" s="7">
        <f t="shared" si="115"/>
        <v>91.29</v>
      </c>
      <c r="AN373" s="7"/>
      <c r="AO373" s="8">
        <v>91</v>
      </c>
      <c r="AP373" s="9"/>
      <c r="AQ373" s="10"/>
      <c r="AR373" s="4">
        <v>15</v>
      </c>
      <c r="AS373" s="4">
        <v>30</v>
      </c>
      <c r="AT373" s="11">
        <v>30</v>
      </c>
      <c r="AU373" s="12">
        <f t="shared" si="108"/>
        <v>75</v>
      </c>
      <c r="AV373" s="13">
        <v>16</v>
      </c>
      <c r="AW373" s="10"/>
      <c r="AX373" s="10"/>
      <c r="AY373" s="10"/>
      <c r="AZ373" s="11"/>
      <c r="BA373" s="14">
        <f t="shared" si="101"/>
        <v>16</v>
      </c>
      <c r="BB373" s="9"/>
      <c r="BC373" s="1"/>
      <c r="BD373" s="1"/>
      <c r="BE373" s="1"/>
      <c r="BF373" s="15"/>
      <c r="BG373" s="16">
        <f t="shared" si="102"/>
        <v>0</v>
      </c>
      <c r="BH373" s="16">
        <f t="shared" si="103"/>
        <v>91</v>
      </c>
    </row>
    <row r="374" spans="1:118" ht="25.5" customHeight="1" x14ac:dyDescent="0.25">
      <c r="A374" s="84" t="s">
        <v>2960</v>
      </c>
      <c r="B374" s="84" t="s">
        <v>2952</v>
      </c>
      <c r="C374" s="1" t="s">
        <v>1806</v>
      </c>
      <c r="D374" s="84">
        <v>2.94</v>
      </c>
      <c r="E374" s="84" t="s">
        <v>1111</v>
      </c>
      <c r="F374" s="5" t="s">
        <v>29</v>
      </c>
      <c r="G374" s="1" t="s">
        <v>27</v>
      </c>
      <c r="H374" s="1" t="s">
        <v>27</v>
      </c>
      <c r="I374" s="1" t="s">
        <v>27</v>
      </c>
      <c r="J374" s="4" t="s">
        <v>804</v>
      </c>
      <c r="K374" s="46" t="s">
        <v>2169</v>
      </c>
      <c r="L374" s="46" t="s">
        <v>2170</v>
      </c>
      <c r="M374" s="84" t="s">
        <v>30</v>
      </c>
      <c r="N374" s="84" t="s">
        <v>2953</v>
      </c>
      <c r="O374" s="3" t="s">
        <v>33</v>
      </c>
      <c r="P374" s="4" t="s">
        <v>38</v>
      </c>
      <c r="Q374" s="10" t="s">
        <v>42</v>
      </c>
      <c r="R374" s="4" t="s">
        <v>117</v>
      </c>
      <c r="S374" s="4" t="s">
        <v>1833</v>
      </c>
      <c r="T374" s="6" t="s">
        <v>2163</v>
      </c>
      <c r="U374" s="4" t="s">
        <v>129</v>
      </c>
      <c r="V374" s="4" t="s">
        <v>1820</v>
      </c>
      <c r="W374" s="4" t="s">
        <v>44</v>
      </c>
      <c r="X374" s="5" t="s">
        <v>36</v>
      </c>
      <c r="Y374" s="1" t="s">
        <v>27</v>
      </c>
      <c r="Z374" s="1" t="s">
        <v>27</v>
      </c>
      <c r="AA374" s="1" t="s">
        <v>27</v>
      </c>
      <c r="AC374" s="2" t="str">
        <f t="shared" si="104"/>
        <v>85</v>
      </c>
      <c r="AD374" s="2">
        <f t="shared" si="100"/>
        <v>2.94</v>
      </c>
      <c r="AE374" s="2">
        <f t="shared" si="105"/>
        <v>2.4990000000000001</v>
      </c>
      <c r="AF374" s="2" t="str">
        <f t="shared" si="112"/>
        <v>30</v>
      </c>
      <c r="AG374" s="1" t="str">
        <f>IF(AK374&lt;=10,"24",IF(AK374&gt;10,"30"))</f>
        <v>30</v>
      </c>
      <c r="AH374" s="4">
        <v>30</v>
      </c>
      <c r="AI374" s="1">
        <f t="shared" si="106"/>
        <v>74.97</v>
      </c>
      <c r="AJ374" s="1">
        <f t="shared" si="107"/>
        <v>0</v>
      </c>
      <c r="AK374" s="7">
        <f>AE374*AH374</f>
        <v>74.97</v>
      </c>
      <c r="AL374" s="1">
        <v>0</v>
      </c>
      <c r="AM374" s="1">
        <f t="shared" si="115"/>
        <v>74.97</v>
      </c>
      <c r="AO374" s="8">
        <v>75</v>
      </c>
      <c r="AP374" s="17"/>
      <c r="AR374" s="4">
        <v>15</v>
      </c>
      <c r="AS374" s="4">
        <v>30</v>
      </c>
      <c r="AT374" s="20">
        <v>30</v>
      </c>
      <c r="AU374" s="12">
        <f t="shared" si="108"/>
        <v>75</v>
      </c>
      <c r="AV374" s="17"/>
      <c r="AZ374" s="20"/>
      <c r="BA374" s="14">
        <f t="shared" si="101"/>
        <v>0</v>
      </c>
      <c r="BB374" s="17"/>
      <c r="BF374" s="20"/>
      <c r="BG374" s="16">
        <f t="shared" si="102"/>
        <v>0</v>
      </c>
      <c r="BH374" s="16">
        <f t="shared" si="103"/>
        <v>75</v>
      </c>
    </row>
    <row r="375" spans="1:118" ht="25.5" customHeight="1" x14ac:dyDescent="0.25">
      <c r="A375" s="1" t="s">
        <v>1343</v>
      </c>
      <c r="B375" s="1" t="s">
        <v>1344</v>
      </c>
      <c r="C375" s="1" t="s">
        <v>1806</v>
      </c>
      <c r="D375" s="2">
        <v>1.76</v>
      </c>
      <c r="E375" s="1" t="s">
        <v>1111</v>
      </c>
      <c r="F375" s="1" t="s">
        <v>29</v>
      </c>
      <c r="G375" s="1" t="s">
        <v>27</v>
      </c>
      <c r="H375" s="1" t="s">
        <v>27</v>
      </c>
      <c r="I375" s="1" t="s">
        <v>27</v>
      </c>
      <c r="J375" s="4" t="s">
        <v>804</v>
      </c>
      <c r="K375" s="4">
        <v>100</v>
      </c>
      <c r="L375" s="4">
        <v>0</v>
      </c>
      <c r="M375" s="4" t="s">
        <v>30</v>
      </c>
      <c r="N375" s="4" t="s">
        <v>1345</v>
      </c>
      <c r="O375" s="3" t="s">
        <v>33</v>
      </c>
      <c r="P375" s="3" t="s">
        <v>38</v>
      </c>
      <c r="Q375" s="74" t="s">
        <v>42</v>
      </c>
      <c r="R375" s="4" t="s">
        <v>117</v>
      </c>
      <c r="S375" s="4" t="s">
        <v>1833</v>
      </c>
      <c r="T375" s="6" t="s">
        <v>2163</v>
      </c>
      <c r="U375" s="4" t="s">
        <v>1503</v>
      </c>
      <c r="V375" s="4" t="s">
        <v>1865</v>
      </c>
      <c r="W375" s="4" t="s">
        <v>1346</v>
      </c>
      <c r="X375" s="4" t="s">
        <v>36</v>
      </c>
      <c r="Y375" s="1" t="s">
        <v>27</v>
      </c>
      <c r="Z375" s="1" t="s">
        <v>27</v>
      </c>
      <c r="AA375" s="1" t="s">
        <v>27</v>
      </c>
      <c r="AB375" s="1"/>
      <c r="AC375" s="2" t="str">
        <f t="shared" si="104"/>
        <v>85</v>
      </c>
      <c r="AD375" s="2">
        <f t="shared" si="100"/>
        <v>1.76</v>
      </c>
      <c r="AE375" s="2">
        <f t="shared" si="105"/>
        <v>1.496</v>
      </c>
      <c r="AF375" s="2" t="str">
        <f t="shared" si="112"/>
        <v>20</v>
      </c>
      <c r="AG375" s="1" t="str">
        <f>IF(AK375&lt;=10,"24",IF(AK375&gt;10,"30"))</f>
        <v>30</v>
      </c>
      <c r="AH375" s="1">
        <v>30</v>
      </c>
      <c r="AI375" s="1">
        <f t="shared" si="106"/>
        <v>44.88</v>
      </c>
      <c r="AJ375" s="1">
        <f t="shared" si="107"/>
        <v>0</v>
      </c>
      <c r="AK375" s="7">
        <f>AE375*AH375</f>
        <v>44.88</v>
      </c>
      <c r="AL375" s="7">
        <v>0</v>
      </c>
      <c r="AM375" s="7">
        <f t="shared" si="115"/>
        <v>44.88</v>
      </c>
      <c r="AN375" s="7"/>
      <c r="AO375" s="8">
        <v>45</v>
      </c>
      <c r="AP375" s="9"/>
      <c r="AQ375" s="10"/>
      <c r="AR375" s="1">
        <v>10</v>
      </c>
      <c r="AS375" s="10">
        <v>20</v>
      </c>
      <c r="AT375" s="11">
        <v>15</v>
      </c>
      <c r="AU375" s="12">
        <f t="shared" si="108"/>
        <v>45</v>
      </c>
      <c r="AV375" s="13"/>
      <c r="AW375" s="10"/>
      <c r="AX375" s="10"/>
      <c r="AY375" s="10"/>
      <c r="AZ375" s="11"/>
      <c r="BA375" s="14">
        <f t="shared" si="101"/>
        <v>0</v>
      </c>
      <c r="BB375" s="9"/>
      <c r="BC375" s="1"/>
      <c r="BD375" s="1"/>
      <c r="BE375" s="1"/>
      <c r="BF375" s="15"/>
      <c r="BG375" s="16">
        <f t="shared" si="102"/>
        <v>0</v>
      </c>
      <c r="BH375" s="16">
        <f t="shared" si="103"/>
        <v>45</v>
      </c>
    </row>
    <row r="376" spans="1:118" ht="25.5" customHeight="1" x14ac:dyDescent="0.25">
      <c r="A376" s="1" t="s">
        <v>1347</v>
      </c>
      <c r="B376" s="1" t="s">
        <v>1348</v>
      </c>
      <c r="C376" s="5" t="s">
        <v>1816</v>
      </c>
      <c r="D376" s="2">
        <v>1.06</v>
      </c>
      <c r="E376" s="1" t="s">
        <v>1111</v>
      </c>
      <c r="F376" s="1" t="s">
        <v>29</v>
      </c>
      <c r="G376" s="4" t="s">
        <v>1349</v>
      </c>
      <c r="H376" s="1" t="s">
        <v>1822</v>
      </c>
      <c r="I376" s="1" t="s">
        <v>27</v>
      </c>
      <c r="J376" s="4" t="s">
        <v>804</v>
      </c>
      <c r="K376" s="4">
        <v>100</v>
      </c>
      <c r="L376" s="4">
        <v>0</v>
      </c>
      <c r="M376" s="4" t="s">
        <v>30</v>
      </c>
      <c r="N376" s="4" t="s">
        <v>1350</v>
      </c>
      <c r="O376" s="3" t="s">
        <v>33</v>
      </c>
      <c r="P376" s="4" t="s">
        <v>38</v>
      </c>
      <c r="Q376" s="76" t="s">
        <v>2302</v>
      </c>
      <c r="R376" s="5"/>
      <c r="S376" s="5"/>
      <c r="T376" s="5"/>
      <c r="U376" s="5"/>
      <c r="V376" s="5"/>
      <c r="W376" s="5"/>
      <c r="X376" s="5" t="s">
        <v>36</v>
      </c>
      <c r="Y376" s="24">
        <v>43237</v>
      </c>
      <c r="Z376" s="21" t="s">
        <v>32</v>
      </c>
      <c r="AA376" s="41">
        <v>44287</v>
      </c>
      <c r="AB376" s="41" t="s">
        <v>38</v>
      </c>
      <c r="AC376" s="2" t="str">
        <f t="shared" si="104"/>
        <v>85</v>
      </c>
      <c r="AD376" s="2">
        <f t="shared" si="100"/>
        <v>1.06</v>
      </c>
      <c r="AE376" s="2">
        <f t="shared" si="105"/>
        <v>0.90100000000000013</v>
      </c>
      <c r="AF376" s="1" t="str">
        <f t="shared" si="112"/>
        <v>5</v>
      </c>
      <c r="AG376" s="1">
        <v>12</v>
      </c>
      <c r="AH376" s="36" t="s">
        <v>27</v>
      </c>
      <c r="AI376" s="1">
        <f t="shared" si="106"/>
        <v>9</v>
      </c>
      <c r="AJ376" s="1">
        <f t="shared" si="107"/>
        <v>0</v>
      </c>
      <c r="AK376" s="25">
        <v>9</v>
      </c>
      <c r="AL376" s="1">
        <v>0</v>
      </c>
      <c r="AM376" s="1">
        <f t="shared" si="115"/>
        <v>9</v>
      </c>
      <c r="AN376" s="1"/>
      <c r="AO376" s="47">
        <v>9</v>
      </c>
      <c r="AP376" s="17"/>
      <c r="AQ376" s="4">
        <v>5</v>
      </c>
      <c r="AR376" s="4">
        <v>4</v>
      </c>
      <c r="AT376" s="20"/>
      <c r="AU376" s="12">
        <f t="shared" si="108"/>
        <v>9</v>
      </c>
      <c r="AV376" s="17"/>
      <c r="AZ376" s="20"/>
      <c r="BA376" s="14">
        <f t="shared" si="101"/>
        <v>0</v>
      </c>
      <c r="BB376" s="17"/>
      <c r="BF376" s="20"/>
      <c r="BG376" s="16">
        <f t="shared" si="102"/>
        <v>0</v>
      </c>
      <c r="BH376" s="16">
        <f t="shared" si="103"/>
        <v>9</v>
      </c>
    </row>
    <row r="377" spans="1:118" ht="25.5" customHeight="1" x14ac:dyDescent="0.25">
      <c r="A377" s="1" t="s">
        <v>1351</v>
      </c>
      <c r="B377" s="1" t="s">
        <v>1352</v>
      </c>
      <c r="C377" s="5" t="s">
        <v>1816</v>
      </c>
      <c r="D377" s="2">
        <v>0.49</v>
      </c>
      <c r="E377" s="1" t="s">
        <v>1111</v>
      </c>
      <c r="F377" s="1" t="s">
        <v>29</v>
      </c>
      <c r="G377" s="1" t="s">
        <v>1789</v>
      </c>
      <c r="H377" s="1" t="s">
        <v>1822</v>
      </c>
      <c r="I377" s="1" t="s">
        <v>27</v>
      </c>
      <c r="J377" s="4" t="s">
        <v>804</v>
      </c>
      <c r="K377" s="1">
        <v>100</v>
      </c>
      <c r="L377" s="1">
        <v>0</v>
      </c>
      <c r="M377" s="1" t="s">
        <v>1353</v>
      </c>
      <c r="N377" s="1" t="s">
        <v>1354</v>
      </c>
      <c r="O377" s="3" t="s">
        <v>33</v>
      </c>
      <c r="P377" s="4" t="s">
        <v>38</v>
      </c>
      <c r="Q377" s="76" t="s">
        <v>2327</v>
      </c>
      <c r="R377" s="5"/>
      <c r="S377" s="5"/>
      <c r="T377" s="5"/>
      <c r="U377" s="36"/>
      <c r="V377" s="36"/>
      <c r="W377" s="36"/>
      <c r="X377" s="36" t="s">
        <v>36</v>
      </c>
      <c r="Y377" s="24">
        <v>42725</v>
      </c>
      <c r="Z377" s="4" t="s">
        <v>32</v>
      </c>
      <c r="AA377" s="41">
        <v>44287</v>
      </c>
      <c r="AB377" s="41" t="s">
        <v>38</v>
      </c>
      <c r="AC377" s="2" t="str">
        <f t="shared" si="104"/>
        <v>100</v>
      </c>
      <c r="AD377" s="2">
        <f t="shared" si="100"/>
        <v>0.49</v>
      </c>
      <c r="AE377" s="2">
        <f t="shared" si="105"/>
        <v>0.49</v>
      </c>
      <c r="AF377" s="1" t="str">
        <f t="shared" si="112"/>
        <v>5</v>
      </c>
      <c r="AG377" s="1">
        <v>12</v>
      </c>
      <c r="AH377" s="36" t="s">
        <v>27</v>
      </c>
      <c r="AI377" s="1">
        <f t="shared" si="106"/>
        <v>6</v>
      </c>
      <c r="AJ377" s="1">
        <f t="shared" si="107"/>
        <v>0</v>
      </c>
      <c r="AK377" s="25">
        <v>6</v>
      </c>
      <c r="AL377" s="1">
        <v>0</v>
      </c>
      <c r="AM377" s="1">
        <f t="shared" si="115"/>
        <v>6</v>
      </c>
      <c r="AN377" s="1"/>
      <c r="AO377" s="42">
        <v>6</v>
      </c>
      <c r="AP377" s="17"/>
      <c r="AQ377" s="4">
        <v>5</v>
      </c>
      <c r="AR377" s="4">
        <v>1</v>
      </c>
      <c r="AT377" s="20"/>
      <c r="AU377" s="12">
        <f t="shared" si="108"/>
        <v>6</v>
      </c>
      <c r="AV377" s="17"/>
      <c r="AZ377" s="20"/>
      <c r="BA377" s="14">
        <f t="shared" si="101"/>
        <v>0</v>
      </c>
      <c r="BB377" s="17"/>
      <c r="BF377" s="20"/>
      <c r="BG377" s="16">
        <f t="shared" si="102"/>
        <v>0</v>
      </c>
      <c r="BH377" s="16">
        <f t="shared" si="103"/>
        <v>6</v>
      </c>
    </row>
    <row r="378" spans="1:118" ht="25.5" customHeight="1" x14ac:dyDescent="0.25">
      <c r="A378" s="1" t="s">
        <v>1355</v>
      </c>
      <c r="B378" s="1" t="s">
        <v>1356</v>
      </c>
      <c r="C378" s="5" t="s">
        <v>1815</v>
      </c>
      <c r="D378" s="2">
        <v>2.4700000000000002</v>
      </c>
      <c r="E378" s="1" t="s">
        <v>1111</v>
      </c>
      <c r="F378" s="1" t="s">
        <v>29</v>
      </c>
      <c r="G378" s="4" t="s">
        <v>1357</v>
      </c>
      <c r="H378" s="1" t="s">
        <v>1823</v>
      </c>
      <c r="I378" s="1" t="s">
        <v>27</v>
      </c>
      <c r="J378" s="18" t="s">
        <v>804</v>
      </c>
      <c r="K378" s="3">
        <v>95</v>
      </c>
      <c r="L378" s="3">
        <v>5</v>
      </c>
      <c r="M378" s="4" t="s">
        <v>30</v>
      </c>
      <c r="N378" s="4" t="s">
        <v>1358</v>
      </c>
      <c r="O378" s="3" t="s">
        <v>33</v>
      </c>
      <c r="P378" s="4" t="s">
        <v>38</v>
      </c>
      <c r="Q378" s="75" t="s">
        <v>42</v>
      </c>
      <c r="R378" s="4" t="s">
        <v>117</v>
      </c>
      <c r="S378" s="4" t="s">
        <v>1833</v>
      </c>
      <c r="T378" s="4" t="s">
        <v>1818</v>
      </c>
      <c r="U378" s="4" t="s">
        <v>1359</v>
      </c>
      <c r="V378" s="4" t="s">
        <v>1820</v>
      </c>
      <c r="W378" s="4" t="s">
        <v>1360</v>
      </c>
      <c r="X378" s="4" t="s">
        <v>36</v>
      </c>
      <c r="Y378" s="35">
        <v>43584</v>
      </c>
      <c r="Z378" s="5" t="s">
        <v>32</v>
      </c>
      <c r="AA378" s="35">
        <v>44680</v>
      </c>
      <c r="AB378" s="35"/>
      <c r="AC378" s="2" t="str">
        <f t="shared" si="104"/>
        <v>85</v>
      </c>
      <c r="AD378" s="2">
        <f t="shared" ref="AD378:AD441" si="116">D378</f>
        <v>2.4700000000000002</v>
      </c>
      <c r="AE378" s="2">
        <f t="shared" si="105"/>
        <v>2.0995000000000004</v>
      </c>
      <c r="AF378" s="1" t="str">
        <f t="shared" si="112"/>
        <v>20</v>
      </c>
      <c r="AG378" s="1">
        <v>18</v>
      </c>
      <c r="AH378" s="148" t="s">
        <v>27</v>
      </c>
      <c r="AI378" s="1">
        <f t="shared" si="106"/>
        <v>33.25</v>
      </c>
      <c r="AJ378" s="1">
        <f t="shared" si="107"/>
        <v>1.75</v>
      </c>
      <c r="AK378" s="28">
        <v>35</v>
      </c>
      <c r="AL378" s="1">
        <v>0</v>
      </c>
      <c r="AM378" s="1">
        <f t="shared" si="115"/>
        <v>35</v>
      </c>
      <c r="AN378" s="1"/>
      <c r="AO378" s="63">
        <v>35</v>
      </c>
      <c r="AP378" s="17"/>
      <c r="AQ378" s="4">
        <v>10</v>
      </c>
      <c r="AR378" s="4">
        <v>20</v>
      </c>
      <c r="AS378" s="4">
        <v>5</v>
      </c>
      <c r="AT378" s="20"/>
      <c r="AU378" s="12">
        <f t="shared" si="108"/>
        <v>35</v>
      </c>
      <c r="AV378" s="17"/>
      <c r="AZ378" s="20"/>
      <c r="BA378" s="14">
        <f t="shared" ref="BA378:BA441" si="117">AV378+AW378+AX378+AY378+AZ378</f>
        <v>0</v>
      </c>
      <c r="BB378" s="17"/>
      <c r="BF378" s="20"/>
      <c r="BG378" s="16">
        <f t="shared" ref="BG378:BG441" si="118">BB378+BC378+BD378+BE378+BF378</f>
        <v>0</v>
      </c>
      <c r="BH378" s="16">
        <f t="shared" ref="BH378:BH441" si="119">SUM(AU378,BA378,BG378)</f>
        <v>35</v>
      </c>
    </row>
    <row r="379" spans="1:118" ht="25.5" customHeight="1" x14ac:dyDescent="0.25">
      <c r="A379" s="1" t="s">
        <v>2525</v>
      </c>
      <c r="B379" s="1" t="s">
        <v>1361</v>
      </c>
      <c r="C379" s="5" t="s">
        <v>1816</v>
      </c>
      <c r="D379" s="2">
        <v>1.1399999999999999</v>
      </c>
      <c r="E379" s="1" t="s">
        <v>1111</v>
      </c>
      <c r="F379" s="1" t="s">
        <v>29</v>
      </c>
      <c r="G379" s="1" t="s">
        <v>1362</v>
      </c>
      <c r="H379" s="1" t="s">
        <v>1823</v>
      </c>
      <c r="I379" s="1" t="s">
        <v>27</v>
      </c>
      <c r="J379" s="4" t="s">
        <v>804</v>
      </c>
      <c r="K379" s="4">
        <v>100</v>
      </c>
      <c r="L379" s="4">
        <v>0</v>
      </c>
      <c r="M379" s="4" t="s">
        <v>30</v>
      </c>
      <c r="N379" s="4" t="s">
        <v>1363</v>
      </c>
      <c r="O379" s="3" t="s">
        <v>33</v>
      </c>
      <c r="P379" s="4" t="s">
        <v>38</v>
      </c>
      <c r="Q379" s="75" t="s">
        <v>42</v>
      </c>
      <c r="R379" s="5"/>
      <c r="S379" s="5"/>
      <c r="T379" s="5"/>
      <c r="U379" s="5"/>
      <c r="V379" s="5"/>
      <c r="W379" s="5"/>
      <c r="X379" s="5" t="s">
        <v>36</v>
      </c>
      <c r="Y379" s="35">
        <v>43693</v>
      </c>
      <c r="Z379" s="5" t="s">
        <v>32</v>
      </c>
      <c r="AA379" s="35">
        <v>44789</v>
      </c>
      <c r="AB379" s="35"/>
      <c r="AC379" s="2" t="str">
        <f t="shared" si="104"/>
        <v>85</v>
      </c>
      <c r="AD379" s="2">
        <f t="shared" si="116"/>
        <v>1.1399999999999999</v>
      </c>
      <c r="AE379" s="2">
        <f t="shared" si="105"/>
        <v>0.96899999999999986</v>
      </c>
      <c r="AF379" s="1" t="str">
        <f t="shared" si="112"/>
        <v>5</v>
      </c>
      <c r="AG379" s="1">
        <v>12</v>
      </c>
      <c r="AH379" s="36" t="s">
        <v>27</v>
      </c>
      <c r="AI379" s="1">
        <f t="shared" si="106"/>
        <v>4</v>
      </c>
      <c r="AJ379" s="1">
        <f t="shared" si="107"/>
        <v>0</v>
      </c>
      <c r="AK379" s="28">
        <v>4</v>
      </c>
      <c r="AL379" s="1">
        <v>0</v>
      </c>
      <c r="AM379" s="1">
        <f t="shared" si="115"/>
        <v>4</v>
      </c>
      <c r="AN379" s="1"/>
      <c r="AO379" s="47">
        <v>4</v>
      </c>
      <c r="AP379" s="9"/>
      <c r="AQ379" s="28">
        <v>4</v>
      </c>
      <c r="AR379" s="1"/>
      <c r="AT379" s="15"/>
      <c r="AU379" s="12">
        <f t="shared" si="108"/>
        <v>4</v>
      </c>
      <c r="AV379" s="9"/>
      <c r="AW379" s="1"/>
      <c r="AX379" s="1"/>
      <c r="AY379" s="1"/>
      <c r="AZ379" s="15"/>
      <c r="BA379" s="14">
        <f t="shared" si="117"/>
        <v>0</v>
      </c>
      <c r="BB379" s="9"/>
      <c r="BC379" s="1"/>
      <c r="BD379" s="1"/>
      <c r="BE379" s="1"/>
      <c r="BF379" s="15"/>
      <c r="BG379" s="16">
        <f t="shared" si="118"/>
        <v>0</v>
      </c>
      <c r="BH379" s="16">
        <f t="shared" si="119"/>
        <v>4</v>
      </c>
    </row>
    <row r="380" spans="1:118" ht="25.5" customHeight="1" x14ac:dyDescent="0.25">
      <c r="A380" s="4" t="s">
        <v>2487</v>
      </c>
      <c r="B380" s="1" t="s">
        <v>2122</v>
      </c>
      <c r="C380" s="1" t="s">
        <v>1806</v>
      </c>
      <c r="D380" s="2">
        <v>4.28</v>
      </c>
      <c r="E380" s="4" t="s">
        <v>1111</v>
      </c>
      <c r="F380" s="1" t="s">
        <v>29</v>
      </c>
      <c r="G380" s="1" t="s">
        <v>27</v>
      </c>
      <c r="H380" s="1" t="s">
        <v>27</v>
      </c>
      <c r="I380" s="1" t="s">
        <v>27</v>
      </c>
      <c r="J380" s="4" t="s">
        <v>804</v>
      </c>
      <c r="K380" s="46" t="s">
        <v>2169</v>
      </c>
      <c r="L380" s="46" t="s">
        <v>2170</v>
      </c>
      <c r="M380" s="4" t="s">
        <v>2396</v>
      </c>
      <c r="N380" s="4" t="s">
        <v>2395</v>
      </c>
      <c r="O380" s="4" t="s">
        <v>33</v>
      </c>
      <c r="P380" s="4" t="s">
        <v>38</v>
      </c>
      <c r="Q380" s="76" t="s">
        <v>42</v>
      </c>
      <c r="R380" s="4" t="s">
        <v>117</v>
      </c>
      <c r="S380" s="4" t="s">
        <v>117</v>
      </c>
      <c r="T380" s="6" t="s">
        <v>2163</v>
      </c>
      <c r="U380" s="4" t="s">
        <v>151</v>
      </c>
      <c r="V380" s="19" t="s">
        <v>1820</v>
      </c>
      <c r="W380" s="4" t="s">
        <v>1966</v>
      </c>
      <c r="X380" s="4" t="s">
        <v>36</v>
      </c>
      <c r="Y380" s="1" t="s">
        <v>27</v>
      </c>
      <c r="Z380" s="1" t="s">
        <v>27</v>
      </c>
      <c r="AA380" s="1" t="s">
        <v>27</v>
      </c>
      <c r="AC380" s="2" t="str">
        <f t="shared" si="104"/>
        <v>85</v>
      </c>
      <c r="AD380" s="2">
        <f t="shared" si="116"/>
        <v>4.28</v>
      </c>
      <c r="AE380" s="2">
        <f t="shared" si="105"/>
        <v>3.6379999999999999</v>
      </c>
      <c r="AF380" s="2" t="str">
        <f t="shared" si="112"/>
        <v>40</v>
      </c>
      <c r="AG380" s="1" t="str">
        <f>IF(AK380&lt;=10,"24",IF(AK380&gt;10,"30"))</f>
        <v>30</v>
      </c>
      <c r="AH380" s="4">
        <v>30</v>
      </c>
      <c r="AI380" s="1">
        <f t="shared" si="106"/>
        <v>109.14</v>
      </c>
      <c r="AJ380" s="1">
        <f t="shared" si="107"/>
        <v>0</v>
      </c>
      <c r="AK380" s="7">
        <f>AE380*AH380</f>
        <v>109.14</v>
      </c>
      <c r="AL380" s="7">
        <v>0</v>
      </c>
      <c r="AM380" s="7">
        <f t="shared" si="115"/>
        <v>109.14</v>
      </c>
      <c r="AO380" s="8">
        <v>109</v>
      </c>
      <c r="AP380" s="17"/>
      <c r="AR380" s="4">
        <v>20</v>
      </c>
      <c r="AS380" s="4">
        <v>40</v>
      </c>
      <c r="AT380" s="20">
        <v>40</v>
      </c>
      <c r="AU380" s="12">
        <f t="shared" si="108"/>
        <v>100</v>
      </c>
      <c r="AV380" s="17">
        <v>9</v>
      </c>
      <c r="AZ380" s="20"/>
      <c r="BA380" s="14">
        <f t="shared" si="117"/>
        <v>9</v>
      </c>
      <c r="BB380" s="17"/>
      <c r="BF380" s="20"/>
      <c r="BG380" s="16">
        <f t="shared" si="118"/>
        <v>0</v>
      </c>
      <c r="BH380" s="16">
        <f t="shared" si="119"/>
        <v>109</v>
      </c>
    </row>
    <row r="381" spans="1:118" ht="25.5" customHeight="1" x14ac:dyDescent="0.25">
      <c r="A381" s="4" t="s">
        <v>1118</v>
      </c>
      <c r="B381" s="4" t="s">
        <v>1119</v>
      </c>
      <c r="C381" s="5" t="s">
        <v>1816</v>
      </c>
      <c r="D381" s="21">
        <v>0.04</v>
      </c>
      <c r="E381" s="4" t="s">
        <v>1120</v>
      </c>
      <c r="F381" s="4" t="s">
        <v>73</v>
      </c>
      <c r="G381" s="4" t="s">
        <v>1121</v>
      </c>
      <c r="H381" s="1" t="s">
        <v>1822</v>
      </c>
      <c r="I381" s="1" t="s">
        <v>27</v>
      </c>
      <c r="J381" s="18" t="s">
        <v>804</v>
      </c>
      <c r="K381" s="4">
        <v>100</v>
      </c>
      <c r="L381" s="4">
        <v>0</v>
      </c>
      <c r="M381" s="23" t="s">
        <v>72</v>
      </c>
      <c r="N381" s="23" t="s">
        <v>793</v>
      </c>
      <c r="O381" s="3" t="s">
        <v>33</v>
      </c>
      <c r="P381" s="4" t="s">
        <v>38</v>
      </c>
      <c r="Q381" s="74" t="s">
        <v>2329</v>
      </c>
      <c r="R381" s="5"/>
      <c r="S381" s="5"/>
      <c r="T381" s="5"/>
      <c r="U381" s="5"/>
      <c r="V381" s="5"/>
      <c r="W381" s="5"/>
      <c r="X381" s="5" t="s">
        <v>36</v>
      </c>
      <c r="Y381" s="24">
        <v>43216</v>
      </c>
      <c r="Z381" s="4" t="s">
        <v>32</v>
      </c>
      <c r="AA381" s="24">
        <v>44312</v>
      </c>
      <c r="AB381" s="24"/>
      <c r="AC381" s="2" t="str">
        <f t="shared" si="104"/>
        <v>100</v>
      </c>
      <c r="AD381" s="2">
        <f t="shared" si="116"/>
        <v>0.04</v>
      </c>
      <c r="AE381" s="2">
        <f t="shared" si="105"/>
        <v>0.04</v>
      </c>
      <c r="AF381" s="1" t="str">
        <f t="shared" si="112"/>
        <v>5</v>
      </c>
      <c r="AG381" s="1">
        <v>12</v>
      </c>
      <c r="AH381" s="1" t="s">
        <v>27</v>
      </c>
      <c r="AI381" s="1">
        <f t="shared" si="106"/>
        <v>1</v>
      </c>
      <c r="AJ381" s="1">
        <f t="shared" si="107"/>
        <v>0</v>
      </c>
      <c r="AK381" s="25">
        <v>1</v>
      </c>
      <c r="AL381" s="1">
        <v>0</v>
      </c>
      <c r="AM381" s="1">
        <f t="shared" si="115"/>
        <v>1</v>
      </c>
      <c r="AN381" s="1"/>
      <c r="AO381" s="47">
        <v>1</v>
      </c>
      <c r="AP381" s="27"/>
      <c r="AQ381" s="28">
        <v>1</v>
      </c>
      <c r="AR381" s="25"/>
      <c r="AT381" s="29"/>
      <c r="AU381" s="12">
        <f t="shared" si="108"/>
        <v>1</v>
      </c>
      <c r="AV381" s="30"/>
      <c r="AW381" s="28"/>
      <c r="AX381" s="1"/>
      <c r="AY381" s="1"/>
      <c r="AZ381" s="15"/>
      <c r="BA381" s="14">
        <f t="shared" si="117"/>
        <v>0</v>
      </c>
      <c r="BB381" s="9"/>
      <c r="BC381" s="1"/>
      <c r="BD381" s="1"/>
      <c r="BE381" s="1"/>
      <c r="BF381" s="15"/>
      <c r="BG381" s="16">
        <f t="shared" si="118"/>
        <v>0</v>
      </c>
      <c r="BH381" s="16">
        <f t="shared" si="119"/>
        <v>1</v>
      </c>
    </row>
    <row r="382" spans="1:118" ht="25.5" customHeight="1" x14ac:dyDescent="0.25">
      <c r="A382" s="4" t="s">
        <v>2489</v>
      </c>
      <c r="B382" s="1" t="s">
        <v>2125</v>
      </c>
      <c r="C382" s="1" t="s">
        <v>1806</v>
      </c>
      <c r="D382" s="2">
        <v>1.27</v>
      </c>
      <c r="E382" s="4" t="s">
        <v>2168</v>
      </c>
      <c r="F382" s="1" t="s">
        <v>73</v>
      </c>
      <c r="G382" s="1" t="s">
        <v>27</v>
      </c>
      <c r="H382" s="1" t="s">
        <v>27</v>
      </c>
      <c r="I382" s="1" t="s">
        <v>27</v>
      </c>
      <c r="J382" s="4" t="s">
        <v>804</v>
      </c>
      <c r="K382" s="46" t="s">
        <v>2169</v>
      </c>
      <c r="L382" s="46" t="s">
        <v>2170</v>
      </c>
      <c r="M382" s="46" t="s">
        <v>2184</v>
      </c>
      <c r="N382" s="4" t="s">
        <v>2397</v>
      </c>
      <c r="O382" s="4" t="s">
        <v>33</v>
      </c>
      <c r="P382" s="4" t="s">
        <v>38</v>
      </c>
      <c r="Q382" s="76" t="s">
        <v>2398</v>
      </c>
      <c r="R382" s="4" t="s">
        <v>1836</v>
      </c>
      <c r="S382" s="4" t="s">
        <v>1835</v>
      </c>
      <c r="T382" s="6" t="s">
        <v>2163</v>
      </c>
      <c r="U382" s="4" t="s">
        <v>151</v>
      </c>
      <c r="V382" s="19" t="s">
        <v>1820</v>
      </c>
      <c r="W382" s="4" t="s">
        <v>1966</v>
      </c>
      <c r="X382" s="4" t="s">
        <v>36</v>
      </c>
      <c r="Y382" s="1" t="s">
        <v>27</v>
      </c>
      <c r="Z382" s="1" t="s">
        <v>27</v>
      </c>
      <c r="AA382" s="1" t="s">
        <v>27</v>
      </c>
      <c r="AC382" s="2" t="str">
        <f t="shared" si="104"/>
        <v>85</v>
      </c>
      <c r="AD382" s="2">
        <f t="shared" si="116"/>
        <v>1.27</v>
      </c>
      <c r="AE382" s="2">
        <f t="shared" si="105"/>
        <v>1.0795000000000001</v>
      </c>
      <c r="AF382" s="2" t="str">
        <f t="shared" si="112"/>
        <v>10</v>
      </c>
      <c r="AG382" s="1" t="str">
        <f>IF(AK382&lt;=10,"24",IF(AK382&gt;10,"30"))</f>
        <v>30</v>
      </c>
      <c r="AH382" s="4">
        <v>20</v>
      </c>
      <c r="AI382" s="1">
        <f t="shared" si="106"/>
        <v>21.590000000000003</v>
      </c>
      <c r="AJ382" s="1">
        <f t="shared" si="107"/>
        <v>0</v>
      </c>
      <c r="AK382" s="7">
        <f>AE382*AH382</f>
        <v>21.590000000000003</v>
      </c>
      <c r="AL382" s="7">
        <v>0</v>
      </c>
      <c r="AM382" s="7">
        <f t="shared" si="115"/>
        <v>21.590000000000003</v>
      </c>
      <c r="AO382" s="8">
        <v>22</v>
      </c>
      <c r="AP382" s="17"/>
      <c r="AR382" s="4">
        <v>5</v>
      </c>
      <c r="AS382" s="4">
        <v>10</v>
      </c>
      <c r="AT382" s="20">
        <v>7</v>
      </c>
      <c r="AU382" s="12">
        <f t="shared" si="108"/>
        <v>22</v>
      </c>
      <c r="AV382" s="17"/>
      <c r="AZ382" s="20"/>
      <c r="BA382" s="14">
        <f t="shared" si="117"/>
        <v>0</v>
      </c>
      <c r="BB382" s="17"/>
      <c r="BF382" s="20"/>
      <c r="BG382" s="16">
        <f t="shared" si="118"/>
        <v>0</v>
      </c>
      <c r="BH382" s="16">
        <f t="shared" si="119"/>
        <v>22</v>
      </c>
    </row>
    <row r="383" spans="1:118" ht="25.5" customHeight="1" x14ac:dyDescent="0.25">
      <c r="A383" s="1" t="s">
        <v>1368</v>
      </c>
      <c r="B383" s="1" t="s">
        <v>1369</v>
      </c>
      <c r="C383" s="1" t="s">
        <v>1806</v>
      </c>
      <c r="D383" s="2">
        <v>0.45</v>
      </c>
      <c r="E383" s="1" t="s">
        <v>1370</v>
      </c>
      <c r="F383" s="1" t="s">
        <v>37</v>
      </c>
      <c r="G383" s="1" t="s">
        <v>27</v>
      </c>
      <c r="H383" s="1" t="s">
        <v>27</v>
      </c>
      <c r="I383" s="1" t="s">
        <v>27</v>
      </c>
      <c r="J383" s="4" t="s">
        <v>804</v>
      </c>
      <c r="K383" s="3">
        <v>100</v>
      </c>
      <c r="L383" s="3">
        <v>0</v>
      </c>
      <c r="M383" s="4" t="s">
        <v>30</v>
      </c>
      <c r="N383" s="4" t="s">
        <v>1371</v>
      </c>
      <c r="O383" s="3" t="s">
        <v>33</v>
      </c>
      <c r="P383" s="3" t="s">
        <v>38</v>
      </c>
      <c r="Q383" s="74" t="s">
        <v>42</v>
      </c>
      <c r="R383" s="4" t="s">
        <v>1829</v>
      </c>
      <c r="S383" s="4" t="s">
        <v>2150</v>
      </c>
      <c r="T383" s="6" t="s">
        <v>2163</v>
      </c>
      <c r="U383" s="4" t="s">
        <v>151</v>
      </c>
      <c r="V383" s="4" t="s">
        <v>1820</v>
      </c>
      <c r="W383" s="4" t="s">
        <v>1943</v>
      </c>
      <c r="X383" s="4" t="s">
        <v>36</v>
      </c>
      <c r="Y383" s="1" t="s">
        <v>27</v>
      </c>
      <c r="Z383" s="1" t="s">
        <v>27</v>
      </c>
      <c r="AA383" s="1" t="s">
        <v>27</v>
      </c>
      <c r="AB383" s="1"/>
      <c r="AC383" s="2" t="str">
        <f t="shared" si="104"/>
        <v>100</v>
      </c>
      <c r="AD383" s="2">
        <f t="shared" si="116"/>
        <v>0.45</v>
      </c>
      <c r="AE383" s="2">
        <f t="shared" si="105"/>
        <v>0.45</v>
      </c>
      <c r="AF383" s="2" t="str">
        <f t="shared" si="112"/>
        <v>5</v>
      </c>
      <c r="AG383" s="1" t="str">
        <f>IF(AK383&lt;=10,"24",IF(AK383&gt;10,"30"))</f>
        <v>24</v>
      </c>
      <c r="AH383" s="1">
        <v>20</v>
      </c>
      <c r="AI383" s="1">
        <f t="shared" si="106"/>
        <v>9</v>
      </c>
      <c r="AJ383" s="1">
        <f t="shared" si="107"/>
        <v>0</v>
      </c>
      <c r="AK383" s="7">
        <f>AE383*AH383</f>
        <v>9</v>
      </c>
      <c r="AL383" s="7">
        <v>0</v>
      </c>
      <c r="AM383" s="7">
        <f t="shared" si="115"/>
        <v>9</v>
      </c>
      <c r="AN383" s="7"/>
      <c r="AO383" s="8">
        <v>9</v>
      </c>
      <c r="AP383" s="9"/>
      <c r="AQ383" s="1"/>
      <c r="AR383" s="45">
        <v>5</v>
      </c>
      <c r="AS383" s="1">
        <v>4</v>
      </c>
      <c r="AT383" s="15"/>
      <c r="AU383" s="12">
        <f t="shared" si="108"/>
        <v>9</v>
      </c>
      <c r="AV383" s="9"/>
      <c r="AW383" s="1"/>
      <c r="AX383" s="1"/>
      <c r="AY383" s="1"/>
      <c r="AZ383" s="15"/>
      <c r="BA383" s="14">
        <f t="shared" si="117"/>
        <v>0</v>
      </c>
      <c r="BB383" s="9"/>
      <c r="BC383" s="1"/>
      <c r="BD383" s="1"/>
      <c r="BE383" s="1"/>
      <c r="BF383" s="15"/>
      <c r="BG383" s="16">
        <f t="shared" si="118"/>
        <v>0</v>
      </c>
      <c r="BH383" s="16">
        <f t="shared" si="119"/>
        <v>9</v>
      </c>
    </row>
    <row r="384" spans="1:118" ht="25.5" customHeight="1" x14ac:dyDescent="0.25">
      <c r="A384" s="1" t="s">
        <v>1372</v>
      </c>
      <c r="B384" s="1" t="s">
        <v>1373</v>
      </c>
      <c r="C384" s="1" t="s">
        <v>1806</v>
      </c>
      <c r="D384" s="2">
        <v>33.81</v>
      </c>
      <c r="E384" s="1" t="s">
        <v>1370</v>
      </c>
      <c r="F384" s="1" t="s">
        <v>37</v>
      </c>
      <c r="G384" s="1" t="s">
        <v>27</v>
      </c>
      <c r="H384" s="1" t="s">
        <v>27</v>
      </c>
      <c r="I384" s="1" t="s">
        <v>27</v>
      </c>
      <c r="J384" s="4" t="s">
        <v>804</v>
      </c>
      <c r="K384" s="4">
        <v>100</v>
      </c>
      <c r="L384" s="4">
        <v>0</v>
      </c>
      <c r="M384" s="4" t="s">
        <v>99</v>
      </c>
      <c r="N384" s="4" t="s">
        <v>1374</v>
      </c>
      <c r="O384" s="3" t="s">
        <v>2063</v>
      </c>
      <c r="P384" s="3" t="s">
        <v>38</v>
      </c>
      <c r="Q384" s="76" t="s">
        <v>1375</v>
      </c>
      <c r="R384" s="4" t="s">
        <v>2281</v>
      </c>
      <c r="S384" s="4" t="s">
        <v>2270</v>
      </c>
      <c r="T384" s="6" t="s">
        <v>2163</v>
      </c>
      <c r="U384" s="4" t="s">
        <v>151</v>
      </c>
      <c r="V384" s="4" t="s">
        <v>1820</v>
      </c>
      <c r="W384" s="4" t="s">
        <v>1962</v>
      </c>
      <c r="X384" s="4" t="s">
        <v>36</v>
      </c>
      <c r="Y384" s="1" t="s">
        <v>27</v>
      </c>
      <c r="Z384" s="1" t="s">
        <v>27</v>
      </c>
      <c r="AA384" s="1" t="s">
        <v>27</v>
      </c>
      <c r="AB384" s="1"/>
      <c r="AC384" s="2" t="str">
        <f t="shared" si="104"/>
        <v>65</v>
      </c>
      <c r="AD384" s="2">
        <f t="shared" si="116"/>
        <v>33.81</v>
      </c>
      <c r="AE384" s="2">
        <f t="shared" si="105"/>
        <v>21.976500000000001</v>
      </c>
      <c r="AF384" s="2" t="str">
        <f t="shared" si="112"/>
        <v>70</v>
      </c>
      <c r="AG384" s="1" t="str">
        <f>IF(AK384&lt;=10,"24",IF(AK384&gt;10,"30"))</f>
        <v>30</v>
      </c>
      <c r="AH384" s="1">
        <v>20</v>
      </c>
      <c r="AI384" s="1">
        <f t="shared" si="106"/>
        <v>439.53</v>
      </c>
      <c r="AJ384" s="1">
        <f t="shared" si="107"/>
        <v>0</v>
      </c>
      <c r="AK384" s="7">
        <f>AE384*AH384</f>
        <v>439.53000000000003</v>
      </c>
      <c r="AL384" s="7">
        <v>0</v>
      </c>
      <c r="AM384" s="7">
        <f t="shared" si="115"/>
        <v>439.53000000000003</v>
      </c>
      <c r="AN384" s="7"/>
      <c r="AO384" s="8">
        <v>440</v>
      </c>
      <c r="AP384" s="9"/>
      <c r="AQ384" s="1"/>
      <c r="AR384" s="1">
        <v>35</v>
      </c>
      <c r="AS384" s="1">
        <v>70</v>
      </c>
      <c r="AT384" s="15">
        <v>70</v>
      </c>
      <c r="AU384" s="12">
        <f t="shared" si="108"/>
        <v>175</v>
      </c>
      <c r="AV384" s="9">
        <v>70</v>
      </c>
      <c r="AW384" s="1">
        <v>70</v>
      </c>
      <c r="AX384" s="1">
        <v>70</v>
      </c>
      <c r="AY384" s="1">
        <v>55</v>
      </c>
      <c r="AZ384" s="15"/>
      <c r="BA384" s="14">
        <f t="shared" si="117"/>
        <v>265</v>
      </c>
      <c r="BB384" s="9"/>
      <c r="BC384" s="1"/>
      <c r="BD384" s="1"/>
      <c r="BE384" s="1"/>
      <c r="BF384" s="15"/>
      <c r="BG384" s="16">
        <f t="shared" si="118"/>
        <v>0</v>
      </c>
      <c r="BH384" s="16">
        <f t="shared" si="119"/>
        <v>440</v>
      </c>
      <c r="CM384" s="5"/>
      <c r="CN384" s="5"/>
      <c r="CO384" s="5"/>
      <c r="CP384" s="5"/>
      <c r="CQ384" s="5"/>
      <c r="CR384" s="5"/>
      <c r="CS384" s="5"/>
      <c r="CT384" s="5"/>
      <c r="CU384" s="5"/>
      <c r="CV384" s="5"/>
      <c r="CW384" s="5"/>
      <c r="CX384" s="5"/>
      <c r="CY384" s="5"/>
      <c r="CZ384" s="5"/>
      <c r="DA384" s="5"/>
      <c r="DB384" s="5"/>
      <c r="DC384" s="5"/>
      <c r="DD384" s="5"/>
      <c r="DE384" s="5"/>
      <c r="DF384" s="5"/>
      <c r="DG384" s="5"/>
      <c r="DH384" s="5"/>
      <c r="DI384" s="5"/>
      <c r="DJ384" s="5"/>
      <c r="DK384" s="5"/>
      <c r="DL384" s="5"/>
      <c r="DM384" s="5"/>
      <c r="DN384" s="5"/>
    </row>
    <row r="385" spans="1:60" ht="25.5" customHeight="1" x14ac:dyDescent="0.25">
      <c r="A385" s="43" t="s">
        <v>2548</v>
      </c>
      <c r="B385" s="43" t="s">
        <v>1384</v>
      </c>
      <c r="C385" s="5" t="s">
        <v>1816</v>
      </c>
      <c r="D385" s="2">
        <v>1.06</v>
      </c>
      <c r="E385" s="43" t="s">
        <v>1124</v>
      </c>
      <c r="F385" s="43" t="s">
        <v>29</v>
      </c>
      <c r="G385" s="1" t="s">
        <v>1385</v>
      </c>
      <c r="H385" s="1" t="s">
        <v>1823</v>
      </c>
      <c r="I385" s="1" t="s">
        <v>27</v>
      </c>
      <c r="J385" s="18" t="s">
        <v>804</v>
      </c>
      <c r="K385" s="3">
        <v>90</v>
      </c>
      <c r="L385" s="3">
        <v>10</v>
      </c>
      <c r="M385" s="4" t="s">
        <v>221</v>
      </c>
      <c r="N385" s="3" t="s">
        <v>1386</v>
      </c>
      <c r="O385" s="3" t="s">
        <v>33</v>
      </c>
      <c r="P385" s="4" t="s">
        <v>38</v>
      </c>
      <c r="Q385" s="75" t="s">
        <v>42</v>
      </c>
      <c r="R385" s="5"/>
      <c r="S385" s="5"/>
      <c r="T385" s="5"/>
      <c r="U385" s="5"/>
      <c r="V385" s="5"/>
      <c r="W385" s="56"/>
      <c r="X385" s="4" t="s">
        <v>36</v>
      </c>
      <c r="Y385" s="35">
        <v>42899</v>
      </c>
      <c r="Z385" s="5" t="s">
        <v>32</v>
      </c>
      <c r="AA385" s="41">
        <v>44287</v>
      </c>
      <c r="AB385" s="41" t="s">
        <v>38</v>
      </c>
      <c r="AC385" s="2" t="str">
        <f t="shared" si="104"/>
        <v>85</v>
      </c>
      <c r="AD385" s="2">
        <f t="shared" si="116"/>
        <v>1.06</v>
      </c>
      <c r="AE385" s="2">
        <f t="shared" si="105"/>
        <v>0.90100000000000013</v>
      </c>
      <c r="AF385" s="1" t="str">
        <f t="shared" si="112"/>
        <v>5</v>
      </c>
      <c r="AG385" s="1">
        <v>12</v>
      </c>
      <c r="AH385" s="1" t="s">
        <v>27</v>
      </c>
      <c r="AI385" s="1">
        <f t="shared" si="106"/>
        <v>0.9</v>
      </c>
      <c r="AJ385" s="1">
        <f t="shared" si="107"/>
        <v>0.1</v>
      </c>
      <c r="AK385" s="7">
        <v>1</v>
      </c>
      <c r="AL385" s="4">
        <v>0</v>
      </c>
      <c r="AM385" s="4">
        <v>1</v>
      </c>
      <c r="AO385" s="26">
        <v>1</v>
      </c>
      <c r="AP385" s="17"/>
      <c r="AQ385" s="4">
        <v>1</v>
      </c>
      <c r="AT385" s="20"/>
      <c r="AU385" s="12">
        <f t="shared" si="108"/>
        <v>1</v>
      </c>
      <c r="AV385" s="17"/>
      <c r="AZ385" s="20"/>
      <c r="BA385" s="14">
        <f t="shared" si="117"/>
        <v>0</v>
      </c>
      <c r="BB385" s="17"/>
      <c r="BF385" s="20"/>
      <c r="BG385" s="16">
        <f t="shared" si="118"/>
        <v>0</v>
      </c>
      <c r="BH385" s="16">
        <f t="shared" si="119"/>
        <v>1</v>
      </c>
    </row>
    <row r="386" spans="1:60" ht="25.5" customHeight="1" x14ac:dyDescent="0.25">
      <c r="A386" s="4" t="s">
        <v>1122</v>
      </c>
      <c r="B386" s="77" t="s">
        <v>1123</v>
      </c>
      <c r="C386" s="5" t="s">
        <v>1816</v>
      </c>
      <c r="D386" s="78">
        <v>0.12</v>
      </c>
      <c r="E386" s="21" t="s">
        <v>1124</v>
      </c>
      <c r="F386" s="4" t="s">
        <v>29</v>
      </c>
      <c r="G386" s="4" t="s">
        <v>1125</v>
      </c>
      <c r="H386" s="1" t="s">
        <v>1823</v>
      </c>
      <c r="I386" s="1" t="s">
        <v>27</v>
      </c>
      <c r="J386" s="4" t="s">
        <v>95</v>
      </c>
      <c r="K386" s="22">
        <v>50</v>
      </c>
      <c r="L386" s="4">
        <v>50</v>
      </c>
      <c r="M386" s="79" t="s">
        <v>28</v>
      </c>
      <c r="N386" s="23" t="s">
        <v>28</v>
      </c>
      <c r="O386" s="3" t="s">
        <v>33</v>
      </c>
      <c r="P386" s="4" t="s">
        <v>38</v>
      </c>
      <c r="Q386" s="75" t="s">
        <v>42</v>
      </c>
      <c r="R386" s="5"/>
      <c r="S386" s="5"/>
      <c r="T386" s="5"/>
      <c r="U386" s="5"/>
      <c r="V386" s="5"/>
      <c r="W386" s="5"/>
      <c r="X386" s="5" t="s">
        <v>36</v>
      </c>
      <c r="Y386" s="24">
        <v>43910</v>
      </c>
      <c r="Z386" s="4" t="s">
        <v>32</v>
      </c>
      <c r="AA386" s="24">
        <v>45005</v>
      </c>
      <c r="AB386" s="24"/>
      <c r="AC386" s="2" t="str">
        <f t="shared" ref="AC386:AC449" si="120">IF(AD386&lt;=1,"100",IF(AD386&lt;=5,"85",IF(AD386&lt;=10,"80",IF(AD386&gt;10,"65"))))</f>
        <v>100</v>
      </c>
      <c r="AD386" s="2">
        <f t="shared" si="116"/>
        <v>0.12</v>
      </c>
      <c r="AE386" s="2">
        <f t="shared" ref="AE386:AE449" si="121">(AD386*AC386)/100</f>
        <v>0.12</v>
      </c>
      <c r="AF386" s="1" t="str">
        <f t="shared" si="112"/>
        <v>5</v>
      </c>
      <c r="AG386" s="1">
        <v>12</v>
      </c>
      <c r="AH386" s="1" t="s">
        <v>27</v>
      </c>
      <c r="AI386" s="1">
        <f t="shared" ref="AI386:AI449" si="122">(AK386*K386)/100</f>
        <v>1</v>
      </c>
      <c r="AJ386" s="1">
        <f t="shared" ref="AJ386:AJ449" si="123">(AK386*L386)/100</f>
        <v>1</v>
      </c>
      <c r="AK386" s="25">
        <v>2</v>
      </c>
      <c r="AL386" s="1">
        <v>0</v>
      </c>
      <c r="AM386" s="1">
        <f t="shared" ref="AM386:AM449" si="124">AK386-AL386</f>
        <v>2</v>
      </c>
      <c r="AN386" s="1"/>
      <c r="AO386" s="47">
        <v>2</v>
      </c>
      <c r="AP386" s="27"/>
      <c r="AQ386" s="28">
        <v>2</v>
      </c>
      <c r="AR386" s="25"/>
      <c r="AT386" s="15"/>
      <c r="AU386" s="12">
        <f t="shared" ref="AU386:AU449" si="125">AP386+AQ386+AR386+AS386+AT386-AL386</f>
        <v>2</v>
      </c>
      <c r="AV386" s="30"/>
      <c r="AW386" s="28"/>
      <c r="AX386" s="80"/>
      <c r="AY386" s="80"/>
      <c r="AZ386" s="81"/>
      <c r="BA386" s="14">
        <f t="shared" si="117"/>
        <v>0</v>
      </c>
      <c r="BB386" s="82"/>
      <c r="BC386" s="80"/>
      <c r="BD386" s="80"/>
      <c r="BE386" s="80"/>
      <c r="BF386" s="81"/>
      <c r="BG386" s="16">
        <f t="shared" si="118"/>
        <v>0</v>
      </c>
      <c r="BH386" s="16">
        <f t="shared" si="119"/>
        <v>2</v>
      </c>
    </row>
    <row r="387" spans="1:60" ht="25.5" customHeight="1" x14ac:dyDescent="0.25">
      <c r="A387" s="4" t="s">
        <v>2625</v>
      </c>
      <c r="B387" s="4" t="s">
        <v>2624</v>
      </c>
      <c r="C387" s="5" t="s">
        <v>1816</v>
      </c>
      <c r="D387" s="4">
        <v>0.26</v>
      </c>
      <c r="E387" s="4" t="s">
        <v>1124</v>
      </c>
      <c r="F387" s="4" t="s">
        <v>29</v>
      </c>
      <c r="G387" s="5" t="s">
        <v>2622</v>
      </c>
      <c r="H387" s="4" t="s">
        <v>1824</v>
      </c>
      <c r="I387" s="4" t="s">
        <v>27</v>
      </c>
      <c r="J387" s="5" t="s">
        <v>95</v>
      </c>
      <c r="K387" s="5">
        <v>50</v>
      </c>
      <c r="L387" s="5">
        <v>50</v>
      </c>
      <c r="M387" s="4" t="s">
        <v>28</v>
      </c>
      <c r="N387" s="4" t="s">
        <v>2623</v>
      </c>
      <c r="O387" s="3" t="s">
        <v>33</v>
      </c>
      <c r="P387" s="4" t="s">
        <v>38</v>
      </c>
      <c r="Q387" s="83" t="s">
        <v>42</v>
      </c>
      <c r="X387" s="4" t="s">
        <v>2613</v>
      </c>
      <c r="Y387" s="51">
        <v>43453</v>
      </c>
      <c r="Z387" s="5" t="s">
        <v>32</v>
      </c>
      <c r="AA387" s="51">
        <v>44549</v>
      </c>
      <c r="AC387" s="2" t="str">
        <f t="shared" si="120"/>
        <v>100</v>
      </c>
      <c r="AD387" s="2">
        <f t="shared" si="116"/>
        <v>0.26</v>
      </c>
      <c r="AE387" s="2">
        <f t="shared" si="121"/>
        <v>0.26</v>
      </c>
      <c r="AF387" s="2" t="str">
        <f t="shared" si="112"/>
        <v>5</v>
      </c>
      <c r="AG387" s="1">
        <v>18</v>
      </c>
      <c r="AH387" s="36" t="s">
        <v>27</v>
      </c>
      <c r="AI387" s="1">
        <f t="shared" si="122"/>
        <v>2</v>
      </c>
      <c r="AJ387" s="1">
        <f t="shared" si="123"/>
        <v>2</v>
      </c>
      <c r="AK387" s="4">
        <v>4</v>
      </c>
      <c r="AL387" s="4">
        <v>0</v>
      </c>
      <c r="AM387" s="1">
        <f t="shared" si="124"/>
        <v>4</v>
      </c>
      <c r="AO387" s="26">
        <v>4</v>
      </c>
      <c r="AP387" s="17"/>
      <c r="AQ387" s="4">
        <v>3</v>
      </c>
      <c r="AR387" s="4">
        <v>1</v>
      </c>
      <c r="AT387" s="20"/>
      <c r="AU387" s="12">
        <f t="shared" si="125"/>
        <v>4</v>
      </c>
      <c r="AV387" s="17"/>
      <c r="AZ387" s="20"/>
      <c r="BA387" s="14">
        <f t="shared" si="117"/>
        <v>0</v>
      </c>
      <c r="BB387" s="17"/>
      <c r="BF387" s="20"/>
      <c r="BG387" s="16">
        <f t="shared" si="118"/>
        <v>0</v>
      </c>
      <c r="BH387" s="16">
        <f t="shared" si="119"/>
        <v>4</v>
      </c>
    </row>
    <row r="388" spans="1:60" ht="25.5" customHeight="1" x14ac:dyDescent="0.25">
      <c r="A388" s="4" t="s">
        <v>2916</v>
      </c>
      <c r="B388" s="122" t="s">
        <v>2737</v>
      </c>
      <c r="C388" s="1" t="s">
        <v>1806</v>
      </c>
      <c r="D388" s="123">
        <v>0.73</v>
      </c>
      <c r="E388" s="4" t="s">
        <v>1124</v>
      </c>
      <c r="F388" s="5" t="s">
        <v>29</v>
      </c>
      <c r="G388" s="1" t="s">
        <v>27</v>
      </c>
      <c r="H388" s="1" t="s">
        <v>27</v>
      </c>
      <c r="I388" s="1" t="s">
        <v>27</v>
      </c>
      <c r="J388" s="4" t="s">
        <v>804</v>
      </c>
      <c r="K388" s="4">
        <v>100</v>
      </c>
      <c r="L388" s="4">
        <v>0</v>
      </c>
      <c r="M388" s="4" t="s">
        <v>2829</v>
      </c>
      <c r="N388" s="4" t="s">
        <v>2830</v>
      </c>
      <c r="O388" s="4" t="s">
        <v>33</v>
      </c>
      <c r="P388" s="4" t="s">
        <v>38</v>
      </c>
      <c r="Q388" s="4" t="s">
        <v>42</v>
      </c>
      <c r="R388" s="4" t="s">
        <v>117</v>
      </c>
      <c r="S388" s="4" t="s">
        <v>1833</v>
      </c>
      <c r="T388" s="6" t="s">
        <v>2163</v>
      </c>
      <c r="U388" s="4" t="s">
        <v>129</v>
      </c>
      <c r="V388" s="4" t="s">
        <v>1820</v>
      </c>
      <c r="W388" s="4" t="s">
        <v>44</v>
      </c>
      <c r="X388" s="4" t="s">
        <v>36</v>
      </c>
      <c r="Y388" s="1" t="s">
        <v>27</v>
      </c>
      <c r="Z388" s="1" t="s">
        <v>27</v>
      </c>
      <c r="AA388" s="1" t="s">
        <v>27</v>
      </c>
      <c r="AC388" s="2" t="str">
        <f t="shared" si="120"/>
        <v>100</v>
      </c>
      <c r="AD388" s="2">
        <f t="shared" si="116"/>
        <v>0.73</v>
      </c>
      <c r="AE388" s="2">
        <f t="shared" si="121"/>
        <v>0.73</v>
      </c>
      <c r="AF388" s="2" t="str">
        <f t="shared" si="112"/>
        <v>10</v>
      </c>
      <c r="AG388" s="1" t="str">
        <f>IF(AK388&lt;=10,"24",IF(AK388&gt;10,"30"))</f>
        <v>30</v>
      </c>
      <c r="AH388" s="4">
        <v>30</v>
      </c>
      <c r="AI388" s="1">
        <f t="shared" si="122"/>
        <v>21.9</v>
      </c>
      <c r="AJ388" s="1">
        <f t="shared" si="123"/>
        <v>0</v>
      </c>
      <c r="AK388" s="7">
        <f>AE388*AH388</f>
        <v>21.9</v>
      </c>
      <c r="AL388" s="1">
        <v>0</v>
      </c>
      <c r="AM388" s="1">
        <f t="shared" si="124"/>
        <v>21.9</v>
      </c>
      <c r="AO388" s="8">
        <v>22</v>
      </c>
      <c r="AP388" s="17"/>
      <c r="AR388" s="4">
        <v>5</v>
      </c>
      <c r="AS388" s="4">
        <v>10</v>
      </c>
      <c r="AT388" s="20">
        <v>7</v>
      </c>
      <c r="AU388" s="12">
        <f t="shared" si="125"/>
        <v>22</v>
      </c>
      <c r="AV388" s="17"/>
      <c r="AZ388" s="20"/>
      <c r="BA388" s="14">
        <f t="shared" si="117"/>
        <v>0</v>
      </c>
      <c r="BB388" s="17"/>
      <c r="BF388" s="20"/>
      <c r="BG388" s="16">
        <f t="shared" si="118"/>
        <v>0</v>
      </c>
      <c r="BH388" s="16">
        <f t="shared" si="119"/>
        <v>22</v>
      </c>
    </row>
    <row r="389" spans="1:60" ht="25.5" customHeight="1" x14ac:dyDescent="0.25">
      <c r="A389" s="4" t="s">
        <v>2917</v>
      </c>
      <c r="B389" s="122" t="s">
        <v>2710</v>
      </c>
      <c r="C389" s="1" t="s">
        <v>1806</v>
      </c>
      <c r="D389" s="123">
        <v>9.82</v>
      </c>
      <c r="E389" s="4" t="s">
        <v>1124</v>
      </c>
      <c r="F389" s="5" t="s">
        <v>29</v>
      </c>
      <c r="G389" s="1" t="s">
        <v>27</v>
      </c>
      <c r="H389" s="1" t="s">
        <v>27</v>
      </c>
      <c r="I389" s="1" t="s">
        <v>27</v>
      </c>
      <c r="J389" s="4" t="s">
        <v>804</v>
      </c>
      <c r="K389" s="4">
        <v>100</v>
      </c>
      <c r="L389" s="4">
        <v>0</v>
      </c>
      <c r="M389" s="23" t="s">
        <v>898</v>
      </c>
      <c r="N389" s="4" t="s">
        <v>2784</v>
      </c>
      <c r="O389" s="4" t="s">
        <v>33</v>
      </c>
      <c r="P389" s="4" t="s">
        <v>38</v>
      </c>
      <c r="Q389" s="76" t="s">
        <v>42</v>
      </c>
      <c r="R389" s="4" t="s">
        <v>117</v>
      </c>
      <c r="S389" s="4" t="s">
        <v>1833</v>
      </c>
      <c r="T389" s="6" t="s">
        <v>2163</v>
      </c>
      <c r="U389" s="4" t="s">
        <v>129</v>
      </c>
      <c r="V389" s="4" t="s">
        <v>1820</v>
      </c>
      <c r="W389" s="4" t="s">
        <v>44</v>
      </c>
      <c r="X389" s="4" t="s">
        <v>36</v>
      </c>
      <c r="Y389" s="1" t="s">
        <v>27</v>
      </c>
      <c r="Z389" s="1" t="s">
        <v>27</v>
      </c>
      <c r="AA389" s="1" t="s">
        <v>27</v>
      </c>
      <c r="AC389" s="2" t="str">
        <f t="shared" si="120"/>
        <v>80</v>
      </c>
      <c r="AD389" s="2">
        <f t="shared" si="116"/>
        <v>9.82</v>
      </c>
      <c r="AE389" s="2">
        <f t="shared" si="121"/>
        <v>7.8559999999999999</v>
      </c>
      <c r="AF389" s="2" t="str">
        <f t="shared" si="112"/>
        <v>70</v>
      </c>
      <c r="AG389" s="1" t="str">
        <f>IF(AK389&lt;=10,"24",IF(AK389&gt;10,"30"))</f>
        <v>30</v>
      </c>
      <c r="AH389" s="4">
        <v>30</v>
      </c>
      <c r="AI389" s="1">
        <f t="shared" si="122"/>
        <v>235.68</v>
      </c>
      <c r="AJ389" s="1">
        <f t="shared" si="123"/>
        <v>0</v>
      </c>
      <c r="AK389" s="7">
        <f>AE389*AH389</f>
        <v>235.68</v>
      </c>
      <c r="AL389" s="1">
        <v>0</v>
      </c>
      <c r="AM389" s="1">
        <f t="shared" si="124"/>
        <v>235.68</v>
      </c>
      <c r="AO389" s="8">
        <v>236</v>
      </c>
      <c r="AP389" s="17"/>
      <c r="AR389" s="4">
        <v>35</v>
      </c>
      <c r="AS389" s="4">
        <v>70</v>
      </c>
      <c r="AT389" s="20">
        <v>70</v>
      </c>
      <c r="AU389" s="12">
        <f t="shared" si="125"/>
        <v>175</v>
      </c>
      <c r="AV389" s="17">
        <v>61</v>
      </c>
      <c r="AZ389" s="20"/>
      <c r="BA389" s="14">
        <f t="shared" si="117"/>
        <v>61</v>
      </c>
      <c r="BB389" s="17"/>
      <c r="BF389" s="20"/>
      <c r="BG389" s="16">
        <f t="shared" si="118"/>
        <v>0</v>
      </c>
      <c r="BH389" s="16">
        <f t="shared" si="119"/>
        <v>236</v>
      </c>
    </row>
    <row r="390" spans="1:60" ht="25.5" customHeight="1" x14ac:dyDescent="0.25">
      <c r="A390" s="1" t="s">
        <v>1376</v>
      </c>
      <c r="B390" s="1" t="s">
        <v>1377</v>
      </c>
      <c r="C390" s="1" t="s">
        <v>1806</v>
      </c>
      <c r="D390" s="2">
        <v>0.84</v>
      </c>
      <c r="E390" s="1" t="s">
        <v>1124</v>
      </c>
      <c r="F390" s="1" t="s">
        <v>29</v>
      </c>
      <c r="G390" s="1" t="s">
        <v>27</v>
      </c>
      <c r="H390" s="1" t="s">
        <v>27</v>
      </c>
      <c r="I390" s="1" t="s">
        <v>27</v>
      </c>
      <c r="J390" s="4" t="s">
        <v>804</v>
      </c>
      <c r="K390" s="4">
        <v>100</v>
      </c>
      <c r="L390" s="4">
        <v>0</v>
      </c>
      <c r="M390" s="4" t="s">
        <v>30</v>
      </c>
      <c r="N390" s="4" t="s">
        <v>1378</v>
      </c>
      <c r="O390" s="3" t="s">
        <v>33</v>
      </c>
      <c r="P390" s="3" t="s">
        <v>38</v>
      </c>
      <c r="Q390" s="76" t="s">
        <v>1379</v>
      </c>
      <c r="R390" s="4" t="s">
        <v>1836</v>
      </c>
      <c r="S390" s="19" t="s">
        <v>1835</v>
      </c>
      <c r="T390" s="6" t="s">
        <v>2163</v>
      </c>
      <c r="U390" s="4" t="s">
        <v>151</v>
      </c>
      <c r="V390" s="4" t="s">
        <v>1820</v>
      </c>
      <c r="W390" s="4" t="s">
        <v>51</v>
      </c>
      <c r="X390" s="4" t="s">
        <v>36</v>
      </c>
      <c r="Y390" s="1" t="s">
        <v>27</v>
      </c>
      <c r="Z390" s="1" t="s">
        <v>27</v>
      </c>
      <c r="AA390" s="1" t="s">
        <v>27</v>
      </c>
      <c r="AB390" s="1"/>
      <c r="AC390" s="2" t="str">
        <f t="shared" si="120"/>
        <v>100</v>
      </c>
      <c r="AD390" s="2">
        <f t="shared" si="116"/>
        <v>0.84</v>
      </c>
      <c r="AE390" s="2">
        <f t="shared" si="121"/>
        <v>0.84</v>
      </c>
      <c r="AF390" s="2" t="str">
        <f t="shared" si="112"/>
        <v>20</v>
      </c>
      <c r="AG390" s="1" t="str">
        <f>IF(AK390&lt;=10,"24",IF(AK390&gt;10,"30"))</f>
        <v>30</v>
      </c>
      <c r="AH390" s="1">
        <v>30</v>
      </c>
      <c r="AI390" s="1">
        <f t="shared" si="122"/>
        <v>25.2</v>
      </c>
      <c r="AJ390" s="1">
        <f t="shared" si="123"/>
        <v>0</v>
      </c>
      <c r="AK390" s="7">
        <f>AE390*AH390</f>
        <v>25.2</v>
      </c>
      <c r="AL390" s="7">
        <v>0</v>
      </c>
      <c r="AM390" s="7">
        <f t="shared" si="124"/>
        <v>25.2</v>
      </c>
      <c r="AN390" s="7"/>
      <c r="AO390" s="8">
        <v>25</v>
      </c>
      <c r="AP390" s="9"/>
      <c r="AQ390" s="1"/>
      <c r="AR390" s="10">
        <v>10</v>
      </c>
      <c r="AS390" s="1">
        <v>15</v>
      </c>
      <c r="AT390" s="15"/>
      <c r="AU390" s="12">
        <f t="shared" si="125"/>
        <v>25</v>
      </c>
      <c r="AV390" s="9"/>
      <c r="AW390" s="1"/>
      <c r="AX390" s="1"/>
      <c r="AY390" s="1"/>
      <c r="AZ390" s="15"/>
      <c r="BA390" s="14">
        <f t="shared" si="117"/>
        <v>0</v>
      </c>
      <c r="BB390" s="9"/>
      <c r="BC390" s="1"/>
      <c r="BD390" s="1"/>
      <c r="BE390" s="1"/>
      <c r="BF390" s="15"/>
      <c r="BG390" s="16">
        <f t="shared" si="118"/>
        <v>0</v>
      </c>
      <c r="BH390" s="16">
        <f t="shared" si="119"/>
        <v>25</v>
      </c>
    </row>
    <row r="391" spans="1:60" ht="25.5" customHeight="1" x14ac:dyDescent="0.25">
      <c r="A391" s="1" t="s">
        <v>1380</v>
      </c>
      <c r="B391" s="1" t="s">
        <v>1381</v>
      </c>
      <c r="C391" s="1" t="s">
        <v>1806</v>
      </c>
      <c r="D391" s="2">
        <v>0.8</v>
      </c>
      <c r="E391" s="1" t="s">
        <v>1124</v>
      </c>
      <c r="F391" s="1" t="s">
        <v>29</v>
      </c>
      <c r="G391" s="1" t="s">
        <v>27</v>
      </c>
      <c r="H391" s="1" t="s">
        <v>27</v>
      </c>
      <c r="I391" s="1" t="s">
        <v>27</v>
      </c>
      <c r="J391" s="4" t="s">
        <v>804</v>
      </c>
      <c r="K391" s="84">
        <v>80</v>
      </c>
      <c r="L391" s="84">
        <v>20</v>
      </c>
      <c r="M391" s="4" t="s">
        <v>1972</v>
      </c>
      <c r="N391" s="4" t="s">
        <v>1382</v>
      </c>
      <c r="O391" s="3" t="s">
        <v>33</v>
      </c>
      <c r="P391" s="3" t="s">
        <v>38</v>
      </c>
      <c r="Q391" s="5" t="s">
        <v>42</v>
      </c>
      <c r="R391" s="4" t="s">
        <v>117</v>
      </c>
      <c r="S391" s="4" t="s">
        <v>1833</v>
      </c>
      <c r="T391" s="6" t="s">
        <v>2163</v>
      </c>
      <c r="U391" s="4" t="s">
        <v>1876</v>
      </c>
      <c r="V391" s="4" t="s">
        <v>1820</v>
      </c>
      <c r="W391" s="4" t="s">
        <v>123</v>
      </c>
      <c r="X391" s="4" t="s">
        <v>36</v>
      </c>
      <c r="Y391" s="1" t="s">
        <v>27</v>
      </c>
      <c r="Z391" s="1" t="s">
        <v>27</v>
      </c>
      <c r="AA391" s="1" t="s">
        <v>27</v>
      </c>
      <c r="AB391" s="1"/>
      <c r="AC391" s="2" t="str">
        <f t="shared" si="120"/>
        <v>100</v>
      </c>
      <c r="AD391" s="2">
        <f t="shared" si="116"/>
        <v>0.8</v>
      </c>
      <c r="AE391" s="2">
        <f t="shared" si="121"/>
        <v>0.8</v>
      </c>
      <c r="AF391" s="2" t="str">
        <f t="shared" si="112"/>
        <v>10</v>
      </c>
      <c r="AG391" s="1" t="str">
        <f>IF(AK391&lt;=10,"24",IF(AK391&gt;10,"30"))</f>
        <v>30</v>
      </c>
      <c r="AH391" s="1">
        <v>30</v>
      </c>
      <c r="AI391" s="1">
        <f t="shared" si="122"/>
        <v>19.2</v>
      </c>
      <c r="AJ391" s="1">
        <f t="shared" si="123"/>
        <v>4.8</v>
      </c>
      <c r="AK391" s="7">
        <f>AE391*AH391</f>
        <v>24</v>
      </c>
      <c r="AL391" s="7">
        <v>0</v>
      </c>
      <c r="AM391" s="7">
        <f t="shared" si="124"/>
        <v>24</v>
      </c>
      <c r="AN391" s="7"/>
      <c r="AO391" s="8">
        <v>24</v>
      </c>
      <c r="AP391" s="9"/>
      <c r="AQ391" s="1"/>
      <c r="AR391" s="10">
        <v>5</v>
      </c>
      <c r="AS391" s="1">
        <v>10</v>
      </c>
      <c r="AT391" s="15">
        <v>9</v>
      </c>
      <c r="AU391" s="12">
        <f t="shared" si="125"/>
        <v>24</v>
      </c>
      <c r="AV391" s="9"/>
      <c r="AW391" s="1"/>
      <c r="AX391" s="1"/>
      <c r="AY391" s="1"/>
      <c r="AZ391" s="15"/>
      <c r="BA391" s="14">
        <f t="shared" si="117"/>
        <v>0</v>
      </c>
      <c r="BB391" s="9"/>
      <c r="BC391" s="1"/>
      <c r="BD391" s="1"/>
      <c r="BE391" s="1"/>
      <c r="BF391" s="15"/>
      <c r="BG391" s="16">
        <f t="shared" si="118"/>
        <v>0</v>
      </c>
      <c r="BH391" s="16">
        <f t="shared" si="119"/>
        <v>24</v>
      </c>
    </row>
    <row r="392" spans="1:60" ht="25.5" customHeight="1" x14ac:dyDescent="0.25">
      <c r="A392" s="5" t="s">
        <v>1383</v>
      </c>
      <c r="B392" s="5" t="s">
        <v>2094</v>
      </c>
      <c r="C392" s="5" t="s">
        <v>2069</v>
      </c>
      <c r="D392" s="32">
        <v>1.2</v>
      </c>
      <c r="E392" s="5" t="s">
        <v>1124</v>
      </c>
      <c r="F392" s="5" t="s">
        <v>29</v>
      </c>
      <c r="G392" s="5" t="s">
        <v>27</v>
      </c>
      <c r="H392" s="5" t="s">
        <v>27</v>
      </c>
      <c r="I392" s="5" t="s">
        <v>1787</v>
      </c>
      <c r="J392" s="5" t="s">
        <v>804</v>
      </c>
      <c r="K392" s="33">
        <v>90</v>
      </c>
      <c r="L392" s="5">
        <v>10</v>
      </c>
      <c r="M392" s="34" t="s">
        <v>2600</v>
      </c>
      <c r="N392" s="34" t="s">
        <v>793</v>
      </c>
      <c r="O392" s="10" t="s">
        <v>33</v>
      </c>
      <c r="P392" s="10" t="s">
        <v>38</v>
      </c>
      <c r="Q392" s="75" t="s">
        <v>42</v>
      </c>
      <c r="R392" s="5" t="s">
        <v>2095</v>
      </c>
      <c r="S392" s="5" t="s">
        <v>2090</v>
      </c>
      <c r="T392" s="5" t="s">
        <v>2096</v>
      </c>
      <c r="U392" s="5" t="s">
        <v>2097</v>
      </c>
      <c r="V392" s="19" t="s">
        <v>1820</v>
      </c>
      <c r="W392" s="5" t="s">
        <v>147</v>
      </c>
      <c r="X392" s="5" t="s">
        <v>118</v>
      </c>
      <c r="Y392" s="5" t="s">
        <v>27</v>
      </c>
      <c r="Z392" s="5" t="s">
        <v>27</v>
      </c>
      <c r="AA392" s="5" t="s">
        <v>27</v>
      </c>
      <c r="AC392" s="2" t="str">
        <f t="shared" si="120"/>
        <v>85</v>
      </c>
      <c r="AD392" s="2">
        <f t="shared" si="116"/>
        <v>1.2</v>
      </c>
      <c r="AE392" s="2">
        <f t="shared" si="121"/>
        <v>1.02</v>
      </c>
      <c r="AF392" s="2" t="str">
        <f t="shared" si="112"/>
        <v>20</v>
      </c>
      <c r="AG392" s="1" t="str">
        <f>IF(AK392&lt;=10,"24",IF(AK392&gt;10,"30"))</f>
        <v>30</v>
      </c>
      <c r="AH392" s="36">
        <v>30</v>
      </c>
      <c r="AI392" s="1">
        <f t="shared" si="122"/>
        <v>27.54</v>
      </c>
      <c r="AJ392" s="1">
        <f t="shared" si="123"/>
        <v>3.06</v>
      </c>
      <c r="AK392" s="7">
        <f>AE392*AH392</f>
        <v>30.6</v>
      </c>
      <c r="AL392" s="1">
        <v>0</v>
      </c>
      <c r="AM392" s="1">
        <f t="shared" si="124"/>
        <v>30.6</v>
      </c>
      <c r="AN392" s="1"/>
      <c r="AO392" s="47">
        <v>31</v>
      </c>
      <c r="AP392" s="17"/>
      <c r="AR392" s="4">
        <v>10</v>
      </c>
      <c r="AS392" s="4">
        <v>20</v>
      </c>
      <c r="AT392" s="20">
        <v>1</v>
      </c>
      <c r="AU392" s="12">
        <f t="shared" si="125"/>
        <v>31</v>
      </c>
      <c r="AV392" s="17"/>
      <c r="AZ392" s="20"/>
      <c r="BA392" s="14">
        <f t="shared" si="117"/>
        <v>0</v>
      </c>
      <c r="BB392" s="17"/>
      <c r="BF392" s="20"/>
      <c r="BG392" s="16">
        <f t="shared" si="118"/>
        <v>0</v>
      </c>
      <c r="BH392" s="16">
        <f t="shared" si="119"/>
        <v>31</v>
      </c>
    </row>
    <row r="393" spans="1:60" ht="25.5" customHeight="1" x14ac:dyDescent="0.25">
      <c r="A393" s="1" t="s">
        <v>1387</v>
      </c>
      <c r="B393" s="1" t="s">
        <v>1377</v>
      </c>
      <c r="C393" s="5" t="s">
        <v>1816</v>
      </c>
      <c r="D393" s="2">
        <v>0.38</v>
      </c>
      <c r="E393" s="1" t="s">
        <v>1124</v>
      </c>
      <c r="F393" s="1" t="s">
        <v>29</v>
      </c>
      <c r="G393" s="1" t="s">
        <v>1388</v>
      </c>
      <c r="H393" s="1" t="s">
        <v>1822</v>
      </c>
      <c r="I393" s="1" t="s">
        <v>27</v>
      </c>
      <c r="J393" s="4" t="s">
        <v>804</v>
      </c>
      <c r="K393" s="4">
        <v>100</v>
      </c>
      <c r="L393" s="4">
        <v>0</v>
      </c>
      <c r="M393" s="4" t="s">
        <v>1389</v>
      </c>
      <c r="N393" s="4" t="s">
        <v>1390</v>
      </c>
      <c r="O393" s="3" t="s">
        <v>33</v>
      </c>
      <c r="P393" s="4" t="s">
        <v>38</v>
      </c>
      <c r="Q393" s="75" t="s">
        <v>42</v>
      </c>
      <c r="R393" s="5"/>
      <c r="S393" s="5"/>
      <c r="T393" s="5"/>
      <c r="U393" s="5"/>
      <c r="V393" s="5"/>
      <c r="W393" s="5"/>
      <c r="X393" s="5" t="s">
        <v>36</v>
      </c>
      <c r="Y393" s="35">
        <v>43585</v>
      </c>
      <c r="Z393" s="5" t="s">
        <v>32</v>
      </c>
      <c r="AA393" s="35">
        <v>44316</v>
      </c>
      <c r="AB393" s="35"/>
      <c r="AC393" s="2" t="str">
        <f t="shared" si="120"/>
        <v>100</v>
      </c>
      <c r="AD393" s="2">
        <f t="shared" si="116"/>
        <v>0.38</v>
      </c>
      <c r="AE393" s="2">
        <f t="shared" si="121"/>
        <v>0.38</v>
      </c>
      <c r="AF393" s="1" t="str">
        <f t="shared" si="112"/>
        <v>5</v>
      </c>
      <c r="AG393" s="1">
        <v>12</v>
      </c>
      <c r="AH393" s="36" t="s">
        <v>27</v>
      </c>
      <c r="AI393" s="1">
        <f t="shared" si="122"/>
        <v>9</v>
      </c>
      <c r="AJ393" s="1">
        <f t="shared" si="123"/>
        <v>0</v>
      </c>
      <c r="AK393" s="28">
        <v>9</v>
      </c>
      <c r="AL393" s="1">
        <v>0</v>
      </c>
      <c r="AM393" s="1">
        <f t="shared" si="124"/>
        <v>9</v>
      </c>
      <c r="AN393" s="1"/>
      <c r="AO393" s="47">
        <v>9</v>
      </c>
      <c r="AP393" s="17"/>
      <c r="AQ393" s="4">
        <v>5</v>
      </c>
      <c r="AR393" s="4">
        <v>4</v>
      </c>
      <c r="AT393" s="20"/>
      <c r="AU393" s="12">
        <f t="shared" si="125"/>
        <v>9</v>
      </c>
      <c r="AV393" s="17"/>
      <c r="AZ393" s="20"/>
      <c r="BA393" s="14">
        <f t="shared" si="117"/>
        <v>0</v>
      </c>
      <c r="BB393" s="17"/>
      <c r="BF393" s="20"/>
      <c r="BG393" s="16">
        <f t="shared" si="118"/>
        <v>0</v>
      </c>
      <c r="BH393" s="16">
        <f t="shared" si="119"/>
        <v>9</v>
      </c>
    </row>
    <row r="394" spans="1:60" ht="25.5" customHeight="1" x14ac:dyDescent="0.25">
      <c r="A394" s="1" t="s">
        <v>1391</v>
      </c>
      <c r="B394" s="1" t="s">
        <v>1392</v>
      </c>
      <c r="C394" s="1" t="s">
        <v>1806</v>
      </c>
      <c r="D394" s="2">
        <v>0.69</v>
      </c>
      <c r="E394" s="1" t="s">
        <v>1124</v>
      </c>
      <c r="F394" s="1" t="s">
        <v>29</v>
      </c>
      <c r="G394" s="1" t="s">
        <v>27</v>
      </c>
      <c r="H394" s="1" t="s">
        <v>27</v>
      </c>
      <c r="I394" s="1" t="s">
        <v>27</v>
      </c>
      <c r="J394" s="4" t="s">
        <v>95</v>
      </c>
      <c r="K394" s="4">
        <v>50</v>
      </c>
      <c r="L394" s="4">
        <v>50</v>
      </c>
      <c r="M394" s="4" t="s">
        <v>30</v>
      </c>
      <c r="N394" s="4" t="s">
        <v>1393</v>
      </c>
      <c r="O394" s="3" t="s">
        <v>33</v>
      </c>
      <c r="P394" s="3" t="s">
        <v>38</v>
      </c>
      <c r="Q394" s="74" t="s">
        <v>42</v>
      </c>
      <c r="R394" s="4" t="s">
        <v>117</v>
      </c>
      <c r="S394" s="4" t="s">
        <v>1833</v>
      </c>
      <c r="T394" s="6" t="s">
        <v>2163</v>
      </c>
      <c r="U394" s="4" t="s">
        <v>1394</v>
      </c>
      <c r="V394" s="4" t="s">
        <v>1820</v>
      </c>
      <c r="W394" s="4" t="s">
        <v>1395</v>
      </c>
      <c r="X394" s="4" t="s">
        <v>226</v>
      </c>
      <c r="Y394" s="1" t="s">
        <v>27</v>
      </c>
      <c r="Z394" s="1" t="s">
        <v>27</v>
      </c>
      <c r="AA394" s="1" t="s">
        <v>27</v>
      </c>
      <c r="AB394" s="1"/>
      <c r="AC394" s="2" t="str">
        <f t="shared" si="120"/>
        <v>100</v>
      </c>
      <c r="AD394" s="2">
        <f t="shared" si="116"/>
        <v>0.69</v>
      </c>
      <c r="AE394" s="2">
        <f t="shared" si="121"/>
        <v>0.69</v>
      </c>
      <c r="AF394" s="2" t="str">
        <f t="shared" si="112"/>
        <v>10</v>
      </c>
      <c r="AG394" s="1" t="str">
        <f>IF(AK394&lt;=10,"24",IF(AK394&gt;10,"30"))</f>
        <v>30</v>
      </c>
      <c r="AH394" s="1">
        <v>30</v>
      </c>
      <c r="AI394" s="1">
        <f t="shared" si="122"/>
        <v>10.35</v>
      </c>
      <c r="AJ394" s="1">
        <f t="shared" si="123"/>
        <v>10.35</v>
      </c>
      <c r="AK394" s="7">
        <f>AE394*AH394</f>
        <v>20.7</v>
      </c>
      <c r="AL394" s="7">
        <v>0</v>
      </c>
      <c r="AM394" s="7">
        <f t="shared" si="124"/>
        <v>20.7</v>
      </c>
      <c r="AN394" s="7"/>
      <c r="AO394" s="8">
        <v>21</v>
      </c>
      <c r="AP394" s="9"/>
      <c r="AQ394" s="1"/>
      <c r="AR394" s="10"/>
      <c r="AS394" s="1"/>
      <c r="AT394" s="15"/>
      <c r="AU394" s="12">
        <f t="shared" si="125"/>
        <v>0</v>
      </c>
      <c r="AV394" s="9">
        <v>10</v>
      </c>
      <c r="AW394" s="10">
        <v>10</v>
      </c>
      <c r="AX394" s="10">
        <v>1</v>
      </c>
      <c r="AY394" s="10"/>
      <c r="AZ394" s="11"/>
      <c r="BA394" s="14">
        <f t="shared" si="117"/>
        <v>21</v>
      </c>
      <c r="BB394" s="9"/>
      <c r="BC394" s="1"/>
      <c r="BD394" s="1"/>
      <c r="BE394" s="1"/>
      <c r="BF394" s="15"/>
      <c r="BG394" s="16">
        <f t="shared" si="118"/>
        <v>0</v>
      </c>
      <c r="BH394" s="16">
        <f t="shared" si="119"/>
        <v>21</v>
      </c>
    </row>
    <row r="395" spans="1:60" ht="25.5" customHeight="1" x14ac:dyDescent="0.25">
      <c r="A395" s="1" t="s">
        <v>1396</v>
      </c>
      <c r="B395" s="1" t="s">
        <v>1397</v>
      </c>
      <c r="C395" s="1" t="s">
        <v>1806</v>
      </c>
      <c r="D395" s="2">
        <v>39.65</v>
      </c>
      <c r="E395" s="1" t="s">
        <v>1124</v>
      </c>
      <c r="F395" s="1" t="s">
        <v>29</v>
      </c>
      <c r="G395" s="1" t="s">
        <v>27</v>
      </c>
      <c r="H395" s="1" t="s">
        <v>27</v>
      </c>
      <c r="I395" s="1" t="s">
        <v>27</v>
      </c>
      <c r="J395" s="4" t="s">
        <v>804</v>
      </c>
      <c r="K395" s="4">
        <v>100</v>
      </c>
      <c r="L395" s="4">
        <v>0</v>
      </c>
      <c r="M395" s="4" t="s">
        <v>30</v>
      </c>
      <c r="N395" s="4" t="s">
        <v>1398</v>
      </c>
      <c r="O395" s="3" t="s">
        <v>33</v>
      </c>
      <c r="P395" s="3" t="s">
        <v>38</v>
      </c>
      <c r="Q395" s="76" t="s">
        <v>1399</v>
      </c>
      <c r="R395" s="4" t="s">
        <v>1400</v>
      </c>
      <c r="S395" s="4" t="s">
        <v>2158</v>
      </c>
      <c r="T395" s="6" t="s">
        <v>2163</v>
      </c>
      <c r="U395" s="4" t="s">
        <v>1401</v>
      </c>
      <c r="V395" s="4" t="s">
        <v>2585</v>
      </c>
      <c r="W395" s="4" t="s">
        <v>1963</v>
      </c>
      <c r="X395" s="4" t="s">
        <v>1840</v>
      </c>
      <c r="Y395" s="1" t="s">
        <v>27</v>
      </c>
      <c r="Z395" s="1" t="s">
        <v>27</v>
      </c>
      <c r="AA395" s="1" t="s">
        <v>27</v>
      </c>
      <c r="AB395" s="1"/>
      <c r="AC395" s="2" t="str">
        <f t="shared" si="120"/>
        <v>65</v>
      </c>
      <c r="AD395" s="2">
        <f t="shared" si="116"/>
        <v>39.65</v>
      </c>
      <c r="AE395" s="2">
        <f t="shared" si="121"/>
        <v>25.772500000000001</v>
      </c>
      <c r="AF395" s="2" t="str">
        <f t="shared" si="112"/>
        <v>70</v>
      </c>
      <c r="AG395" s="1" t="str">
        <f>IF(AK395&lt;=10,"24",IF(AK395&gt;10,"30"))</f>
        <v>30</v>
      </c>
      <c r="AH395" s="1">
        <v>30</v>
      </c>
      <c r="AI395" s="1">
        <f t="shared" si="122"/>
        <v>773.17499999999995</v>
      </c>
      <c r="AJ395" s="1">
        <f t="shared" si="123"/>
        <v>0</v>
      </c>
      <c r="AK395" s="7">
        <f>AE395*AH395</f>
        <v>773.17500000000007</v>
      </c>
      <c r="AL395" s="7">
        <v>0</v>
      </c>
      <c r="AM395" s="7">
        <f t="shared" si="124"/>
        <v>773.17500000000007</v>
      </c>
      <c r="AN395" s="7"/>
      <c r="AO395" s="8">
        <v>773</v>
      </c>
      <c r="AP395" s="9"/>
      <c r="AQ395" s="1"/>
      <c r="AR395" s="1"/>
      <c r="AS395" s="1"/>
      <c r="AT395" s="15"/>
      <c r="AU395" s="12">
        <f t="shared" si="125"/>
        <v>0</v>
      </c>
      <c r="AV395" s="9"/>
      <c r="AW395" s="1"/>
      <c r="AX395" s="1"/>
      <c r="AY395" s="1"/>
      <c r="AZ395" s="11"/>
      <c r="BA395" s="14">
        <f t="shared" si="117"/>
        <v>0</v>
      </c>
      <c r="BB395" s="13">
        <v>70</v>
      </c>
      <c r="BC395" s="10">
        <v>70</v>
      </c>
      <c r="BD395" s="10">
        <v>70</v>
      </c>
      <c r="BE395" s="1">
        <v>70</v>
      </c>
      <c r="BF395" s="15">
        <v>70</v>
      </c>
      <c r="BG395" s="16">
        <f t="shared" si="118"/>
        <v>350</v>
      </c>
      <c r="BH395" s="16">
        <f t="shared" si="119"/>
        <v>350</v>
      </c>
    </row>
    <row r="396" spans="1:60" ht="25.5" customHeight="1" x14ac:dyDescent="0.25">
      <c r="A396" s="1" t="s">
        <v>1402</v>
      </c>
      <c r="B396" s="1" t="s">
        <v>1403</v>
      </c>
      <c r="C396" s="1" t="s">
        <v>1806</v>
      </c>
      <c r="D396" s="2">
        <v>2.81</v>
      </c>
      <c r="E396" s="1" t="s">
        <v>1124</v>
      </c>
      <c r="F396" s="1" t="s">
        <v>29</v>
      </c>
      <c r="G396" s="1" t="s">
        <v>27</v>
      </c>
      <c r="H396" s="1" t="s">
        <v>27</v>
      </c>
      <c r="I396" s="1" t="s">
        <v>27</v>
      </c>
      <c r="J396" s="4" t="s">
        <v>804</v>
      </c>
      <c r="K396" s="4">
        <v>100</v>
      </c>
      <c r="L396" s="4">
        <v>0</v>
      </c>
      <c r="M396" s="4" t="s">
        <v>30</v>
      </c>
      <c r="N396" s="4" t="s">
        <v>1404</v>
      </c>
      <c r="O396" s="3" t="s">
        <v>33</v>
      </c>
      <c r="P396" s="3" t="s">
        <v>38</v>
      </c>
      <c r="Q396" s="74" t="s">
        <v>42</v>
      </c>
      <c r="R396" s="4" t="s">
        <v>117</v>
      </c>
      <c r="S396" s="4" t="s">
        <v>1833</v>
      </c>
      <c r="T396" s="6" t="s">
        <v>2163</v>
      </c>
      <c r="U396" s="4" t="s">
        <v>151</v>
      </c>
      <c r="V396" s="4" t="s">
        <v>1820</v>
      </c>
      <c r="W396" s="4" t="s">
        <v>1395</v>
      </c>
      <c r="X396" s="4" t="s">
        <v>36</v>
      </c>
      <c r="Y396" s="1" t="s">
        <v>27</v>
      </c>
      <c r="Z396" s="1" t="s">
        <v>27</v>
      </c>
      <c r="AA396" s="1" t="s">
        <v>27</v>
      </c>
      <c r="AB396" s="1"/>
      <c r="AC396" s="2" t="str">
        <f t="shared" si="120"/>
        <v>85</v>
      </c>
      <c r="AD396" s="2">
        <f t="shared" si="116"/>
        <v>2.81</v>
      </c>
      <c r="AE396" s="2">
        <f t="shared" si="121"/>
        <v>2.3885000000000001</v>
      </c>
      <c r="AF396" s="2" t="str">
        <f t="shared" si="112"/>
        <v>30</v>
      </c>
      <c r="AG396" s="1" t="str">
        <f>IF(AK396&lt;=10,"24",IF(AK396&gt;10,"30"))</f>
        <v>30</v>
      </c>
      <c r="AH396" s="1">
        <v>30</v>
      </c>
      <c r="AI396" s="1">
        <f t="shared" si="122"/>
        <v>71.655000000000001</v>
      </c>
      <c r="AJ396" s="1">
        <f t="shared" si="123"/>
        <v>0</v>
      </c>
      <c r="AK396" s="7">
        <f>AE396*AH396</f>
        <v>71.655000000000001</v>
      </c>
      <c r="AL396" s="7">
        <v>0</v>
      </c>
      <c r="AM396" s="7">
        <f t="shared" si="124"/>
        <v>71.655000000000001</v>
      </c>
      <c r="AN396" s="7"/>
      <c r="AO396" s="8">
        <v>72</v>
      </c>
      <c r="AP396" s="9"/>
      <c r="AQ396" s="1"/>
      <c r="AR396" s="4">
        <v>15</v>
      </c>
      <c r="AS396" s="4">
        <v>30</v>
      </c>
      <c r="AT396" s="15">
        <v>27</v>
      </c>
      <c r="AU396" s="12">
        <f t="shared" si="125"/>
        <v>72</v>
      </c>
      <c r="AV396" s="9"/>
      <c r="AW396" s="1"/>
      <c r="AX396" s="1"/>
      <c r="AY396" s="1"/>
      <c r="AZ396" s="15"/>
      <c r="BA396" s="14">
        <f t="shared" si="117"/>
        <v>0</v>
      </c>
      <c r="BB396" s="9"/>
      <c r="BC396" s="1"/>
      <c r="BD396" s="1"/>
      <c r="BE396" s="1"/>
      <c r="BF396" s="15"/>
      <c r="BG396" s="16">
        <f t="shared" si="118"/>
        <v>0</v>
      </c>
      <c r="BH396" s="16">
        <f t="shared" si="119"/>
        <v>72</v>
      </c>
    </row>
    <row r="397" spans="1:60" ht="25.5" customHeight="1" x14ac:dyDescent="0.25">
      <c r="A397" s="1" t="s">
        <v>2490</v>
      </c>
      <c r="B397" s="1" t="s">
        <v>1414</v>
      </c>
      <c r="C397" s="1" t="s">
        <v>1806</v>
      </c>
      <c r="D397" s="2">
        <v>26.99</v>
      </c>
      <c r="E397" s="1" t="s">
        <v>1128</v>
      </c>
      <c r="F397" s="1" t="s">
        <v>37</v>
      </c>
      <c r="G397" s="1" t="s">
        <v>27</v>
      </c>
      <c r="H397" s="1" t="s">
        <v>27</v>
      </c>
      <c r="I397" s="1" t="s">
        <v>27</v>
      </c>
      <c r="J397" s="4" t="s">
        <v>95</v>
      </c>
      <c r="K397" s="3">
        <v>50</v>
      </c>
      <c r="L397" s="3">
        <v>50</v>
      </c>
      <c r="M397" s="4" t="s">
        <v>1994</v>
      </c>
      <c r="N397" s="4" t="s">
        <v>1415</v>
      </c>
      <c r="O397" s="3" t="s">
        <v>33</v>
      </c>
      <c r="P397" s="3" t="s">
        <v>38</v>
      </c>
      <c r="Q397" s="74" t="s">
        <v>42</v>
      </c>
      <c r="R397" s="4" t="s">
        <v>2586</v>
      </c>
      <c r="S397" s="4" t="s">
        <v>2152</v>
      </c>
      <c r="T397" s="6" t="s">
        <v>2163</v>
      </c>
      <c r="U397" s="4" t="s">
        <v>151</v>
      </c>
      <c r="V397" s="4" t="s">
        <v>1866</v>
      </c>
      <c r="W397" s="1" t="s">
        <v>1944</v>
      </c>
      <c r="X397" s="4" t="s">
        <v>36</v>
      </c>
      <c r="Y397" s="1" t="s">
        <v>27</v>
      </c>
      <c r="Z397" s="1" t="s">
        <v>27</v>
      </c>
      <c r="AA397" s="1" t="s">
        <v>27</v>
      </c>
      <c r="AB397" s="1"/>
      <c r="AC397" s="2" t="str">
        <f t="shared" si="120"/>
        <v>65</v>
      </c>
      <c r="AD397" s="2">
        <f t="shared" si="116"/>
        <v>26.99</v>
      </c>
      <c r="AE397" s="2">
        <f t="shared" si="121"/>
        <v>17.543499999999998</v>
      </c>
      <c r="AF397" s="2" t="str">
        <f t="shared" si="112"/>
        <v>70</v>
      </c>
      <c r="AG397" s="1" t="str">
        <f>IF(AK397&lt;=10,"24",IF(AK397&gt;10,"30"))</f>
        <v>30</v>
      </c>
      <c r="AH397" s="1">
        <v>20</v>
      </c>
      <c r="AI397" s="1">
        <f t="shared" si="122"/>
        <v>175.43499999999997</v>
      </c>
      <c r="AJ397" s="1">
        <f t="shared" si="123"/>
        <v>175.43499999999997</v>
      </c>
      <c r="AK397" s="7">
        <f>AE397*AH397</f>
        <v>350.86999999999995</v>
      </c>
      <c r="AL397" s="7">
        <v>0</v>
      </c>
      <c r="AM397" s="7">
        <f t="shared" si="124"/>
        <v>350.86999999999995</v>
      </c>
      <c r="AN397" s="7"/>
      <c r="AO397" s="8">
        <v>351</v>
      </c>
      <c r="AP397" s="9"/>
      <c r="AR397" s="1">
        <v>35</v>
      </c>
      <c r="AS397" s="1">
        <v>70</v>
      </c>
      <c r="AT397" s="15">
        <v>70</v>
      </c>
      <c r="AU397" s="12">
        <f t="shared" si="125"/>
        <v>175</v>
      </c>
      <c r="AV397" s="9">
        <v>70</v>
      </c>
      <c r="AW397" s="1">
        <v>70</v>
      </c>
      <c r="AX397" s="1">
        <v>36</v>
      </c>
      <c r="AY397" s="1"/>
      <c r="AZ397" s="11"/>
      <c r="BA397" s="14">
        <f t="shared" si="117"/>
        <v>176</v>
      </c>
      <c r="BB397" s="9"/>
      <c r="BC397" s="1"/>
      <c r="BD397" s="1"/>
      <c r="BE397" s="1"/>
      <c r="BF397" s="15"/>
      <c r="BG397" s="16">
        <f t="shared" si="118"/>
        <v>0</v>
      </c>
      <c r="BH397" s="16">
        <f t="shared" si="119"/>
        <v>351</v>
      </c>
    </row>
    <row r="398" spans="1:60" ht="25.5" customHeight="1" x14ac:dyDescent="0.25">
      <c r="A398" s="4" t="s">
        <v>2492</v>
      </c>
      <c r="B398" s="1" t="s">
        <v>2147</v>
      </c>
      <c r="C398" s="1" t="s">
        <v>1806</v>
      </c>
      <c r="D398" s="2">
        <v>8.9600000000000009</v>
      </c>
      <c r="E398" s="4" t="s">
        <v>1128</v>
      </c>
      <c r="F398" s="1" t="s">
        <v>29</v>
      </c>
      <c r="G398" s="1" t="s">
        <v>27</v>
      </c>
      <c r="H398" s="1" t="s">
        <v>27</v>
      </c>
      <c r="I398" s="1" t="s">
        <v>27</v>
      </c>
      <c r="J398" s="4" t="s">
        <v>804</v>
      </c>
      <c r="K398" s="46" t="s">
        <v>2169</v>
      </c>
      <c r="L398" s="46" t="s">
        <v>2170</v>
      </c>
      <c r="M398" s="46" t="s">
        <v>2184</v>
      </c>
      <c r="N398" s="4" t="s">
        <v>2401</v>
      </c>
      <c r="O398" s="4" t="s">
        <v>33</v>
      </c>
      <c r="P398" s="4" t="s">
        <v>38</v>
      </c>
      <c r="Q398" s="76" t="s">
        <v>2400</v>
      </c>
      <c r="R398" s="4" t="s">
        <v>1836</v>
      </c>
      <c r="S398" s="4" t="s">
        <v>1835</v>
      </c>
      <c r="T398" s="6" t="s">
        <v>2163</v>
      </c>
      <c r="U398" s="4" t="s">
        <v>151</v>
      </c>
      <c r="V398" s="19" t="s">
        <v>1820</v>
      </c>
      <c r="W398" s="4" t="s">
        <v>1966</v>
      </c>
      <c r="X398" s="4" t="s">
        <v>36</v>
      </c>
      <c r="Y398" s="1" t="s">
        <v>27</v>
      </c>
      <c r="Z398" s="1" t="s">
        <v>27</v>
      </c>
      <c r="AA398" s="1" t="s">
        <v>27</v>
      </c>
      <c r="AC398" s="2" t="str">
        <f t="shared" si="120"/>
        <v>80</v>
      </c>
      <c r="AD398" s="2">
        <f t="shared" si="116"/>
        <v>8.9600000000000009</v>
      </c>
      <c r="AE398" s="2">
        <f t="shared" si="121"/>
        <v>7.168000000000001</v>
      </c>
      <c r="AF398" s="2" t="str">
        <f t="shared" si="112"/>
        <v>70</v>
      </c>
      <c r="AG398" s="1" t="str">
        <f>IF(AK398&lt;=10,"24",IF(AK398&gt;10,"30"))</f>
        <v>30</v>
      </c>
      <c r="AH398" s="4">
        <v>30</v>
      </c>
      <c r="AI398" s="1">
        <f t="shared" si="122"/>
        <v>215.04000000000005</v>
      </c>
      <c r="AJ398" s="1">
        <f t="shared" si="123"/>
        <v>0</v>
      </c>
      <c r="AK398" s="7">
        <f>AE398*AH398</f>
        <v>215.04000000000002</v>
      </c>
      <c r="AL398" s="7">
        <v>0</v>
      </c>
      <c r="AM398" s="7">
        <f t="shared" si="124"/>
        <v>215.04000000000002</v>
      </c>
      <c r="AO398" s="8">
        <v>215</v>
      </c>
      <c r="AP398" s="17"/>
      <c r="AR398" s="4">
        <v>35</v>
      </c>
      <c r="AS398" s="4">
        <v>70</v>
      </c>
      <c r="AT398" s="20">
        <v>70</v>
      </c>
      <c r="AU398" s="12">
        <f t="shared" si="125"/>
        <v>175</v>
      </c>
      <c r="AV398" s="17">
        <v>40</v>
      </c>
      <c r="AZ398" s="20"/>
      <c r="BA398" s="14">
        <f t="shared" si="117"/>
        <v>40</v>
      </c>
      <c r="BB398" s="17"/>
      <c r="BF398" s="20"/>
      <c r="BG398" s="16">
        <f t="shared" si="118"/>
        <v>0</v>
      </c>
      <c r="BH398" s="16">
        <f t="shared" si="119"/>
        <v>215</v>
      </c>
    </row>
    <row r="399" spans="1:60" ht="25.5" customHeight="1" x14ac:dyDescent="0.25">
      <c r="A399" s="1" t="s">
        <v>1405</v>
      </c>
      <c r="B399" s="1" t="s">
        <v>1406</v>
      </c>
      <c r="C399" s="5" t="s">
        <v>1816</v>
      </c>
      <c r="D399" s="2">
        <v>0.41</v>
      </c>
      <c r="E399" s="1" t="s">
        <v>1128</v>
      </c>
      <c r="F399" s="1" t="s">
        <v>29</v>
      </c>
      <c r="G399" s="1" t="s">
        <v>1407</v>
      </c>
      <c r="H399" s="1" t="s">
        <v>1824</v>
      </c>
      <c r="I399" s="1" t="s">
        <v>27</v>
      </c>
      <c r="J399" s="4" t="s">
        <v>804</v>
      </c>
      <c r="K399" s="1">
        <v>100</v>
      </c>
      <c r="L399" s="1">
        <v>0</v>
      </c>
      <c r="M399" s="1" t="s">
        <v>172</v>
      </c>
      <c r="N399" s="1" t="s">
        <v>1408</v>
      </c>
      <c r="O399" s="3" t="s">
        <v>2286</v>
      </c>
      <c r="P399" s="4" t="s">
        <v>38</v>
      </c>
      <c r="Q399" s="85" t="s">
        <v>2328</v>
      </c>
      <c r="R399" s="5"/>
      <c r="S399" s="5"/>
      <c r="T399" s="5"/>
      <c r="U399" s="36"/>
      <c r="V399" s="36"/>
      <c r="W399" s="36"/>
      <c r="X399" s="36" t="s">
        <v>36</v>
      </c>
      <c r="Y399" s="24">
        <v>43167</v>
      </c>
      <c r="Z399" s="4" t="s">
        <v>32</v>
      </c>
      <c r="AA399" s="24">
        <v>44263</v>
      </c>
      <c r="AB399" s="24"/>
      <c r="AC399" s="2" t="str">
        <f t="shared" si="120"/>
        <v>100</v>
      </c>
      <c r="AD399" s="2">
        <f t="shared" si="116"/>
        <v>0.41</v>
      </c>
      <c r="AE399" s="2">
        <f t="shared" si="121"/>
        <v>0.41</v>
      </c>
      <c r="AF399" s="2" t="str">
        <f t="shared" si="112"/>
        <v>5</v>
      </c>
      <c r="AG399" s="1">
        <v>18</v>
      </c>
      <c r="AH399" s="36" t="s">
        <v>27</v>
      </c>
      <c r="AI399" s="1">
        <f t="shared" si="122"/>
        <v>8</v>
      </c>
      <c r="AJ399" s="1">
        <f t="shared" si="123"/>
        <v>0</v>
      </c>
      <c r="AK399" s="25">
        <v>8</v>
      </c>
      <c r="AL399" s="1">
        <v>0</v>
      </c>
      <c r="AM399" s="1">
        <f t="shared" si="124"/>
        <v>8</v>
      </c>
      <c r="AN399" s="1"/>
      <c r="AO399" s="47">
        <v>8</v>
      </c>
      <c r="AP399" s="17"/>
      <c r="AQ399" s="4">
        <v>3</v>
      </c>
      <c r="AR399" s="4">
        <v>5</v>
      </c>
      <c r="AT399" s="20"/>
      <c r="AU399" s="12">
        <f t="shared" si="125"/>
        <v>8</v>
      </c>
      <c r="AV399" s="17"/>
      <c r="AZ399" s="20"/>
      <c r="BA399" s="14">
        <f t="shared" si="117"/>
        <v>0</v>
      </c>
      <c r="BB399" s="17"/>
      <c r="BF399" s="20"/>
      <c r="BG399" s="16">
        <f t="shared" si="118"/>
        <v>0</v>
      </c>
      <c r="BH399" s="16">
        <f t="shared" si="119"/>
        <v>8</v>
      </c>
    </row>
    <row r="400" spans="1:60" ht="25.5" customHeight="1" x14ac:dyDescent="0.25">
      <c r="A400" s="4" t="s">
        <v>1126</v>
      </c>
      <c r="B400" s="4" t="s">
        <v>1127</v>
      </c>
      <c r="C400" s="5" t="s">
        <v>1816</v>
      </c>
      <c r="D400" s="53">
        <v>0.04</v>
      </c>
      <c r="E400" s="4" t="s">
        <v>1128</v>
      </c>
      <c r="F400" s="4" t="s">
        <v>29</v>
      </c>
      <c r="G400" s="4" t="s">
        <v>1129</v>
      </c>
      <c r="H400" s="1" t="s">
        <v>1823</v>
      </c>
      <c r="I400" s="1" t="s">
        <v>27</v>
      </c>
      <c r="J400" s="4" t="s">
        <v>2970</v>
      </c>
      <c r="K400" s="22">
        <v>20</v>
      </c>
      <c r="L400" s="4">
        <v>80</v>
      </c>
      <c r="M400" s="23" t="s">
        <v>1096</v>
      </c>
      <c r="N400" s="23" t="s">
        <v>28</v>
      </c>
      <c r="O400" s="3" t="s">
        <v>33</v>
      </c>
      <c r="P400" s="4" t="s">
        <v>38</v>
      </c>
      <c r="Q400" s="85" t="s">
        <v>2301</v>
      </c>
      <c r="R400" s="5"/>
      <c r="S400" s="5"/>
      <c r="T400" s="5"/>
      <c r="U400" s="5"/>
      <c r="V400" s="5"/>
      <c r="W400" s="5"/>
      <c r="X400" s="5" t="s">
        <v>36</v>
      </c>
      <c r="Y400" s="24">
        <v>42900</v>
      </c>
      <c r="Z400" s="4" t="s">
        <v>32</v>
      </c>
      <c r="AA400" s="41">
        <v>44287</v>
      </c>
      <c r="AB400" s="41" t="s">
        <v>38</v>
      </c>
      <c r="AC400" s="2" t="str">
        <f t="shared" si="120"/>
        <v>100</v>
      </c>
      <c r="AD400" s="2">
        <f t="shared" si="116"/>
        <v>0.04</v>
      </c>
      <c r="AE400" s="2">
        <f t="shared" si="121"/>
        <v>0.04</v>
      </c>
      <c r="AF400" s="1" t="str">
        <f t="shared" si="112"/>
        <v>5</v>
      </c>
      <c r="AG400" s="1">
        <v>12</v>
      </c>
      <c r="AH400" s="1" t="s">
        <v>27</v>
      </c>
      <c r="AI400" s="1">
        <f t="shared" si="122"/>
        <v>0.2</v>
      </c>
      <c r="AJ400" s="1">
        <f t="shared" si="123"/>
        <v>0.8</v>
      </c>
      <c r="AK400" s="25">
        <v>1</v>
      </c>
      <c r="AL400" s="1">
        <v>1</v>
      </c>
      <c r="AM400" s="1">
        <f t="shared" si="124"/>
        <v>0</v>
      </c>
      <c r="AN400" s="1"/>
      <c r="AO400" s="47">
        <v>1</v>
      </c>
      <c r="AP400" s="27"/>
      <c r="AQ400" s="28">
        <v>1</v>
      </c>
      <c r="AR400" s="25"/>
      <c r="AT400" s="29"/>
      <c r="AU400" s="12">
        <f t="shared" si="125"/>
        <v>0</v>
      </c>
      <c r="AV400" s="30"/>
      <c r="AW400" s="28"/>
      <c r="AX400" s="1"/>
      <c r="AY400" s="1"/>
      <c r="AZ400" s="15"/>
      <c r="BA400" s="14">
        <f t="shared" si="117"/>
        <v>0</v>
      </c>
      <c r="BB400" s="9"/>
      <c r="BC400" s="1"/>
      <c r="BD400" s="1"/>
      <c r="BE400" s="1"/>
      <c r="BF400" s="15"/>
      <c r="BG400" s="16">
        <f t="shared" si="118"/>
        <v>0</v>
      </c>
      <c r="BH400" s="16">
        <f t="shared" si="119"/>
        <v>0</v>
      </c>
    </row>
    <row r="401" spans="1:60" ht="25.5" customHeight="1" x14ac:dyDescent="0.25">
      <c r="A401" s="4" t="s">
        <v>1130</v>
      </c>
      <c r="B401" s="4" t="s">
        <v>1131</v>
      </c>
      <c r="C401" s="5" t="s">
        <v>1816</v>
      </c>
      <c r="D401" s="53">
        <v>0.08</v>
      </c>
      <c r="E401" s="4" t="s">
        <v>1128</v>
      </c>
      <c r="F401" s="4" t="s">
        <v>29</v>
      </c>
      <c r="G401" s="4" t="s">
        <v>1132</v>
      </c>
      <c r="H401" s="1" t="s">
        <v>1823</v>
      </c>
      <c r="I401" s="1" t="s">
        <v>27</v>
      </c>
      <c r="J401" s="4" t="s">
        <v>95</v>
      </c>
      <c r="K401" s="22">
        <v>30</v>
      </c>
      <c r="L401" s="4">
        <v>70</v>
      </c>
      <c r="M401" s="23" t="s">
        <v>1133</v>
      </c>
      <c r="N401" s="23" t="s">
        <v>1134</v>
      </c>
      <c r="O401" s="3" t="s">
        <v>33</v>
      </c>
      <c r="P401" s="4" t="s">
        <v>38</v>
      </c>
      <c r="Q401" s="75" t="s">
        <v>42</v>
      </c>
      <c r="R401" s="5"/>
      <c r="S401" s="5"/>
      <c r="T401" s="5"/>
      <c r="U401" s="5"/>
      <c r="V401" s="5"/>
      <c r="W401" s="5"/>
      <c r="X401" s="5" t="s">
        <v>36</v>
      </c>
      <c r="Y401" s="24">
        <v>43125</v>
      </c>
      <c r="Z401" s="4" t="s">
        <v>38</v>
      </c>
      <c r="AA401" s="24" t="s">
        <v>27</v>
      </c>
      <c r="AB401" s="24"/>
      <c r="AC401" s="2" t="str">
        <f t="shared" si="120"/>
        <v>100</v>
      </c>
      <c r="AD401" s="2">
        <f t="shared" si="116"/>
        <v>0.08</v>
      </c>
      <c r="AE401" s="2">
        <f t="shared" si="121"/>
        <v>0.08</v>
      </c>
      <c r="AF401" s="1" t="str">
        <f t="shared" si="112"/>
        <v>5</v>
      </c>
      <c r="AG401" s="1" t="s">
        <v>829</v>
      </c>
      <c r="AH401" s="1" t="s">
        <v>27</v>
      </c>
      <c r="AI401" s="1">
        <f t="shared" si="122"/>
        <v>0.3</v>
      </c>
      <c r="AJ401" s="1">
        <f t="shared" si="123"/>
        <v>0.7</v>
      </c>
      <c r="AK401" s="25">
        <v>1</v>
      </c>
      <c r="AL401" s="1">
        <v>0</v>
      </c>
      <c r="AM401" s="1">
        <f t="shared" si="124"/>
        <v>1</v>
      </c>
      <c r="AN401" s="1"/>
      <c r="AO401" s="47">
        <v>1</v>
      </c>
      <c r="AP401" s="27">
        <v>1</v>
      </c>
      <c r="AQ401" s="25"/>
      <c r="AR401" s="28"/>
      <c r="AS401" s="25"/>
      <c r="AT401" s="29"/>
      <c r="AU401" s="12">
        <f t="shared" si="125"/>
        <v>1</v>
      </c>
      <c r="AV401" s="30"/>
      <c r="AW401" s="28"/>
      <c r="AX401" s="1"/>
      <c r="AY401" s="1"/>
      <c r="AZ401" s="15"/>
      <c r="BA401" s="14">
        <f t="shared" si="117"/>
        <v>0</v>
      </c>
      <c r="BB401" s="9"/>
      <c r="BC401" s="1"/>
      <c r="BD401" s="1"/>
      <c r="BE401" s="1"/>
      <c r="BF401" s="15"/>
      <c r="BG401" s="16">
        <f t="shared" si="118"/>
        <v>0</v>
      </c>
      <c r="BH401" s="16">
        <f t="shared" si="119"/>
        <v>1</v>
      </c>
    </row>
    <row r="402" spans="1:60" ht="25.5" customHeight="1" x14ac:dyDescent="0.25">
      <c r="A402" s="4" t="s">
        <v>1135</v>
      </c>
      <c r="B402" s="4" t="s">
        <v>1136</v>
      </c>
      <c r="C402" s="5" t="s">
        <v>1816</v>
      </c>
      <c r="D402" s="53">
        <v>0.1</v>
      </c>
      <c r="E402" s="4" t="s">
        <v>1128</v>
      </c>
      <c r="F402" s="4" t="s">
        <v>37</v>
      </c>
      <c r="G402" s="4" t="s">
        <v>1137</v>
      </c>
      <c r="H402" s="1" t="s">
        <v>1823</v>
      </c>
      <c r="I402" s="1" t="s">
        <v>27</v>
      </c>
      <c r="J402" s="18" t="s">
        <v>804</v>
      </c>
      <c r="K402" s="22">
        <v>80</v>
      </c>
      <c r="L402" s="4">
        <v>20</v>
      </c>
      <c r="M402" s="23" t="s">
        <v>1138</v>
      </c>
      <c r="N402" s="23" t="s">
        <v>1139</v>
      </c>
      <c r="O402" s="3" t="s">
        <v>33</v>
      </c>
      <c r="P402" s="4" t="s">
        <v>38</v>
      </c>
      <c r="Q402" s="85" t="s">
        <v>2330</v>
      </c>
      <c r="R402" s="5"/>
      <c r="S402" s="5"/>
      <c r="T402" s="5"/>
      <c r="U402" s="5"/>
      <c r="V402" s="5"/>
      <c r="W402" s="5"/>
      <c r="X402" s="5" t="s">
        <v>36</v>
      </c>
      <c r="Y402" s="24">
        <v>43110</v>
      </c>
      <c r="Z402" s="4" t="s">
        <v>32</v>
      </c>
      <c r="AA402" s="24">
        <v>44206</v>
      </c>
      <c r="AB402" s="24"/>
      <c r="AC402" s="2" t="str">
        <f t="shared" si="120"/>
        <v>100</v>
      </c>
      <c r="AD402" s="2">
        <f t="shared" si="116"/>
        <v>0.1</v>
      </c>
      <c r="AE402" s="2">
        <f t="shared" si="121"/>
        <v>0.1</v>
      </c>
      <c r="AF402" s="1" t="str">
        <f t="shared" si="112"/>
        <v>5</v>
      </c>
      <c r="AG402" s="1">
        <v>12</v>
      </c>
      <c r="AH402" s="1" t="s">
        <v>27</v>
      </c>
      <c r="AI402" s="1">
        <f t="shared" si="122"/>
        <v>0.8</v>
      </c>
      <c r="AJ402" s="1">
        <f t="shared" si="123"/>
        <v>0.2</v>
      </c>
      <c r="AK402" s="25">
        <v>1</v>
      </c>
      <c r="AL402" s="1">
        <v>0</v>
      </c>
      <c r="AM402" s="1">
        <f t="shared" si="124"/>
        <v>1</v>
      </c>
      <c r="AN402" s="1"/>
      <c r="AO402" s="42">
        <v>1</v>
      </c>
      <c r="AP402" s="27"/>
      <c r="AQ402" s="28">
        <v>1</v>
      </c>
      <c r="AR402" s="25"/>
      <c r="AT402" s="29"/>
      <c r="AU402" s="12">
        <f t="shared" si="125"/>
        <v>1</v>
      </c>
      <c r="AV402" s="30"/>
      <c r="AW402" s="28"/>
      <c r="AX402" s="1"/>
      <c r="AY402" s="1"/>
      <c r="AZ402" s="15"/>
      <c r="BA402" s="14">
        <f t="shared" si="117"/>
        <v>0</v>
      </c>
      <c r="BB402" s="9"/>
      <c r="BC402" s="1"/>
      <c r="BD402" s="1"/>
      <c r="BE402" s="1"/>
      <c r="BF402" s="15"/>
      <c r="BG402" s="16">
        <f t="shared" si="118"/>
        <v>0</v>
      </c>
      <c r="BH402" s="16">
        <f t="shared" si="119"/>
        <v>1</v>
      </c>
    </row>
    <row r="403" spans="1:60" ht="25.5" customHeight="1" x14ac:dyDescent="0.25">
      <c r="A403" s="5" t="s">
        <v>1140</v>
      </c>
      <c r="B403" s="4" t="s">
        <v>1141</v>
      </c>
      <c r="C403" s="5" t="s">
        <v>1816</v>
      </c>
      <c r="D403" s="5">
        <v>0.36</v>
      </c>
      <c r="E403" s="5" t="s">
        <v>1128</v>
      </c>
      <c r="F403" s="4" t="s">
        <v>29</v>
      </c>
      <c r="G403" s="5" t="s">
        <v>1142</v>
      </c>
      <c r="H403" s="1" t="s">
        <v>1823</v>
      </c>
      <c r="I403" s="1" t="s">
        <v>27</v>
      </c>
      <c r="J403" s="4" t="s">
        <v>95</v>
      </c>
      <c r="K403" s="22">
        <v>50</v>
      </c>
      <c r="L403" s="18">
        <v>50</v>
      </c>
      <c r="M403" s="5" t="s">
        <v>818</v>
      </c>
      <c r="N403" s="5" t="s">
        <v>28</v>
      </c>
      <c r="O403" s="3" t="s">
        <v>33</v>
      </c>
      <c r="P403" s="4" t="s">
        <v>38</v>
      </c>
      <c r="Q403" s="75" t="s">
        <v>42</v>
      </c>
      <c r="R403" s="5"/>
      <c r="S403" s="5"/>
      <c r="T403" s="5"/>
      <c r="U403" s="5"/>
      <c r="V403" s="5"/>
      <c r="W403" s="5"/>
      <c r="X403" s="5" t="s">
        <v>36</v>
      </c>
      <c r="Y403" s="35">
        <v>43840</v>
      </c>
      <c r="Z403" s="5" t="s">
        <v>32</v>
      </c>
      <c r="AA403" s="35">
        <v>44936</v>
      </c>
      <c r="AB403" s="35"/>
      <c r="AC403" s="2" t="str">
        <f t="shared" si="120"/>
        <v>100</v>
      </c>
      <c r="AD403" s="2">
        <f t="shared" si="116"/>
        <v>0.36</v>
      </c>
      <c r="AE403" s="2">
        <f t="shared" si="121"/>
        <v>0.36</v>
      </c>
      <c r="AF403" s="1" t="str">
        <f t="shared" si="112"/>
        <v>5</v>
      </c>
      <c r="AG403" s="1">
        <v>12</v>
      </c>
      <c r="AH403" s="36" t="s">
        <v>27</v>
      </c>
      <c r="AI403" s="1">
        <f t="shared" si="122"/>
        <v>0.5</v>
      </c>
      <c r="AJ403" s="1">
        <f t="shared" si="123"/>
        <v>0.5</v>
      </c>
      <c r="AK403" s="36">
        <v>1</v>
      </c>
      <c r="AL403" s="1">
        <v>0</v>
      </c>
      <c r="AM403" s="1">
        <f t="shared" si="124"/>
        <v>1</v>
      </c>
      <c r="AN403" s="1"/>
      <c r="AO403" s="47">
        <v>1</v>
      </c>
      <c r="AP403" s="38"/>
      <c r="AQ403" s="5">
        <v>1</v>
      </c>
      <c r="AR403" s="25"/>
      <c r="AT403" s="20"/>
      <c r="AU403" s="12">
        <f t="shared" si="125"/>
        <v>1</v>
      </c>
      <c r="AV403" s="30"/>
      <c r="AW403" s="28"/>
      <c r="AX403" s="28"/>
      <c r="AY403" s="28"/>
      <c r="AZ403" s="39"/>
      <c r="BA403" s="14">
        <f t="shared" si="117"/>
        <v>0</v>
      </c>
      <c r="BB403" s="30"/>
      <c r="BC403" s="28"/>
      <c r="BD403" s="28"/>
      <c r="BE403" s="28"/>
      <c r="BF403" s="39"/>
      <c r="BG403" s="16">
        <f t="shared" si="118"/>
        <v>0</v>
      </c>
      <c r="BH403" s="16">
        <f t="shared" si="119"/>
        <v>1</v>
      </c>
    </row>
    <row r="404" spans="1:60" ht="25.5" customHeight="1" x14ac:dyDescent="0.25">
      <c r="A404" s="5" t="s">
        <v>1143</v>
      </c>
      <c r="B404" s="4" t="s">
        <v>1144</v>
      </c>
      <c r="C404" s="5" t="s">
        <v>1816</v>
      </c>
      <c r="D404" s="5">
        <v>0.08</v>
      </c>
      <c r="E404" s="5" t="s">
        <v>1128</v>
      </c>
      <c r="F404" s="4" t="s">
        <v>29</v>
      </c>
      <c r="G404" s="5" t="s">
        <v>1145</v>
      </c>
      <c r="H404" s="1" t="s">
        <v>1823</v>
      </c>
      <c r="I404" s="1" t="s">
        <v>27</v>
      </c>
      <c r="J404" s="18" t="s">
        <v>804</v>
      </c>
      <c r="K404" s="22">
        <v>100</v>
      </c>
      <c r="L404" s="18">
        <v>0</v>
      </c>
      <c r="M404" s="5" t="s">
        <v>818</v>
      </c>
      <c r="N404" s="5" t="s">
        <v>28</v>
      </c>
      <c r="O404" s="3" t="s">
        <v>2286</v>
      </c>
      <c r="P404" s="4" t="s">
        <v>38</v>
      </c>
      <c r="Q404" s="85" t="s">
        <v>2301</v>
      </c>
      <c r="R404" s="5"/>
      <c r="S404" s="5"/>
      <c r="T404" s="5"/>
      <c r="U404" s="5"/>
      <c r="V404" s="5"/>
      <c r="W404" s="5"/>
      <c r="X404" s="5" t="s">
        <v>36</v>
      </c>
      <c r="Y404" s="35">
        <v>43836</v>
      </c>
      <c r="Z404" s="5" t="s">
        <v>32</v>
      </c>
      <c r="AA404" s="35">
        <v>44932</v>
      </c>
      <c r="AB404" s="35"/>
      <c r="AC404" s="2" t="str">
        <f t="shared" si="120"/>
        <v>100</v>
      </c>
      <c r="AD404" s="2">
        <f t="shared" si="116"/>
        <v>0.08</v>
      </c>
      <c r="AE404" s="2">
        <f t="shared" si="121"/>
        <v>0.08</v>
      </c>
      <c r="AF404" s="1" t="str">
        <f t="shared" si="112"/>
        <v>5</v>
      </c>
      <c r="AG404" s="1">
        <v>12</v>
      </c>
      <c r="AH404" s="36" t="s">
        <v>27</v>
      </c>
      <c r="AI404" s="1">
        <f t="shared" si="122"/>
        <v>1</v>
      </c>
      <c r="AJ404" s="1">
        <f t="shared" si="123"/>
        <v>0</v>
      </c>
      <c r="AK404" s="36">
        <v>1</v>
      </c>
      <c r="AL404" s="1">
        <v>0</v>
      </c>
      <c r="AM404" s="1">
        <f t="shared" si="124"/>
        <v>1</v>
      </c>
      <c r="AN404" s="1"/>
      <c r="AO404" s="47">
        <v>1</v>
      </c>
      <c r="AP404" s="38"/>
      <c r="AQ404" s="5">
        <v>1</v>
      </c>
      <c r="AR404" s="25"/>
      <c r="AT404" s="20"/>
      <c r="AU404" s="12">
        <f t="shared" si="125"/>
        <v>1</v>
      </c>
      <c r="AV404" s="30"/>
      <c r="AW404" s="28"/>
      <c r="AX404" s="28"/>
      <c r="AY404" s="28"/>
      <c r="AZ404" s="39"/>
      <c r="BA404" s="14">
        <f t="shared" si="117"/>
        <v>0</v>
      </c>
      <c r="BB404" s="30"/>
      <c r="BC404" s="28"/>
      <c r="BD404" s="28"/>
      <c r="BE404" s="28"/>
      <c r="BF404" s="39"/>
      <c r="BG404" s="16">
        <f t="shared" si="118"/>
        <v>0</v>
      </c>
      <c r="BH404" s="16">
        <f t="shared" si="119"/>
        <v>1</v>
      </c>
    </row>
    <row r="405" spans="1:60" ht="25.5" customHeight="1" x14ac:dyDescent="0.25">
      <c r="A405" s="4" t="s">
        <v>1146</v>
      </c>
      <c r="B405" s="4" t="s">
        <v>1147</v>
      </c>
      <c r="C405" s="5" t="s">
        <v>1816</v>
      </c>
      <c r="D405" s="21">
        <v>0.17</v>
      </c>
      <c r="E405" s="4" t="s">
        <v>1128</v>
      </c>
      <c r="F405" s="4" t="s">
        <v>29</v>
      </c>
      <c r="G405" s="4" t="s">
        <v>1148</v>
      </c>
      <c r="H405" s="1" t="s">
        <v>1823</v>
      </c>
      <c r="I405" s="1" t="s">
        <v>27</v>
      </c>
      <c r="J405" s="21" t="s">
        <v>2970</v>
      </c>
      <c r="K405" s="22">
        <v>0</v>
      </c>
      <c r="L405" s="21">
        <v>100</v>
      </c>
      <c r="M405" s="23" t="s">
        <v>1149</v>
      </c>
      <c r="N405" s="23" t="s">
        <v>28</v>
      </c>
      <c r="O405" s="3" t="s">
        <v>2287</v>
      </c>
      <c r="P405" s="4" t="s">
        <v>38</v>
      </c>
      <c r="Q405" s="75" t="s">
        <v>42</v>
      </c>
      <c r="R405" s="5"/>
      <c r="S405" s="5"/>
      <c r="T405" s="5"/>
      <c r="U405" s="5"/>
      <c r="V405" s="5"/>
      <c r="W405" s="5"/>
      <c r="X405" s="5" t="s">
        <v>36</v>
      </c>
      <c r="Y405" s="24">
        <v>43217</v>
      </c>
      <c r="Z405" s="4" t="s">
        <v>38</v>
      </c>
      <c r="AA405" s="24" t="s">
        <v>27</v>
      </c>
      <c r="AB405" s="24"/>
      <c r="AC405" s="2" t="str">
        <f t="shared" si="120"/>
        <v>100</v>
      </c>
      <c r="AD405" s="2">
        <f t="shared" si="116"/>
        <v>0.17</v>
      </c>
      <c r="AE405" s="2">
        <f t="shared" si="121"/>
        <v>0.17</v>
      </c>
      <c r="AF405" s="1" t="str">
        <f t="shared" si="112"/>
        <v>5</v>
      </c>
      <c r="AG405" s="1" t="s">
        <v>829</v>
      </c>
      <c r="AH405" s="1" t="s">
        <v>27</v>
      </c>
      <c r="AI405" s="1">
        <f t="shared" si="122"/>
        <v>0</v>
      </c>
      <c r="AJ405" s="1">
        <f t="shared" si="123"/>
        <v>5</v>
      </c>
      <c r="AK405" s="25">
        <v>5</v>
      </c>
      <c r="AL405" s="1">
        <v>0</v>
      </c>
      <c r="AM405" s="1">
        <f t="shared" si="124"/>
        <v>5</v>
      </c>
      <c r="AN405" s="1"/>
      <c r="AO405" s="47">
        <v>4</v>
      </c>
      <c r="AP405" s="27">
        <v>4</v>
      </c>
      <c r="AQ405" s="25"/>
      <c r="AR405" s="28"/>
      <c r="AS405" s="25"/>
      <c r="AT405" s="29"/>
      <c r="AU405" s="12">
        <f t="shared" si="125"/>
        <v>4</v>
      </c>
      <c r="AV405" s="30"/>
      <c r="AW405" s="28"/>
      <c r="AX405" s="1"/>
      <c r="AY405" s="1"/>
      <c r="AZ405" s="15"/>
      <c r="BA405" s="14">
        <f t="shared" si="117"/>
        <v>0</v>
      </c>
      <c r="BB405" s="9"/>
      <c r="BC405" s="1"/>
      <c r="BD405" s="1"/>
      <c r="BE405" s="1"/>
      <c r="BF405" s="15"/>
      <c r="BG405" s="16">
        <f t="shared" si="118"/>
        <v>0</v>
      </c>
      <c r="BH405" s="16">
        <f t="shared" si="119"/>
        <v>4</v>
      </c>
    </row>
    <row r="406" spans="1:60" ht="25.5" customHeight="1" x14ac:dyDescent="0.25">
      <c r="A406" s="1" t="s">
        <v>1409</v>
      </c>
      <c r="B406" s="1" t="s">
        <v>1410</v>
      </c>
      <c r="C406" s="1" t="s">
        <v>1806</v>
      </c>
      <c r="D406" s="2">
        <v>6.47</v>
      </c>
      <c r="E406" s="1" t="s">
        <v>1128</v>
      </c>
      <c r="F406" s="1" t="s">
        <v>29</v>
      </c>
      <c r="G406" s="1" t="s">
        <v>27</v>
      </c>
      <c r="H406" s="1" t="s">
        <v>27</v>
      </c>
      <c r="I406" s="1" t="s">
        <v>27</v>
      </c>
      <c r="J406" s="4" t="s">
        <v>804</v>
      </c>
      <c r="K406" s="4">
        <v>100</v>
      </c>
      <c r="L406" s="4">
        <v>0</v>
      </c>
      <c r="M406" s="4" t="s">
        <v>30</v>
      </c>
      <c r="N406" s="4" t="s">
        <v>1411</v>
      </c>
      <c r="O406" s="4" t="s">
        <v>2239</v>
      </c>
      <c r="P406" s="3" t="s">
        <v>38</v>
      </c>
      <c r="Q406" s="76" t="s">
        <v>1412</v>
      </c>
      <c r="R406" s="4" t="s">
        <v>1413</v>
      </c>
      <c r="S406" s="4" t="s">
        <v>2158</v>
      </c>
      <c r="T406" s="6" t="s">
        <v>2163</v>
      </c>
      <c r="U406" s="4" t="s">
        <v>1877</v>
      </c>
      <c r="V406" s="4" t="s">
        <v>1820</v>
      </c>
      <c r="W406" s="4" t="s">
        <v>1930</v>
      </c>
      <c r="X406" s="4" t="s">
        <v>36</v>
      </c>
      <c r="Y406" s="1" t="s">
        <v>27</v>
      </c>
      <c r="Z406" s="1" t="s">
        <v>27</v>
      </c>
      <c r="AA406" s="1" t="s">
        <v>27</v>
      </c>
      <c r="AB406" s="1"/>
      <c r="AC406" s="2" t="str">
        <f t="shared" si="120"/>
        <v>80</v>
      </c>
      <c r="AD406" s="2">
        <f t="shared" si="116"/>
        <v>6.47</v>
      </c>
      <c r="AE406" s="2">
        <f t="shared" si="121"/>
        <v>5.1760000000000002</v>
      </c>
      <c r="AF406" s="2" t="str">
        <f t="shared" si="112"/>
        <v>40</v>
      </c>
      <c r="AG406" s="1" t="str">
        <f>IF(AK406&lt;=10,"24",IF(AK406&gt;10,"30"))</f>
        <v>30</v>
      </c>
      <c r="AH406" s="1">
        <v>30</v>
      </c>
      <c r="AI406" s="1">
        <f t="shared" si="122"/>
        <v>155.28</v>
      </c>
      <c r="AJ406" s="1">
        <f t="shared" si="123"/>
        <v>0</v>
      </c>
      <c r="AK406" s="7">
        <f>AE406*AH406</f>
        <v>155.28</v>
      </c>
      <c r="AL406" s="7">
        <v>0</v>
      </c>
      <c r="AM406" s="7">
        <f t="shared" si="124"/>
        <v>155.28</v>
      </c>
      <c r="AN406" s="7"/>
      <c r="AO406" s="8">
        <v>155</v>
      </c>
      <c r="AP406" s="9"/>
      <c r="AQ406" s="18"/>
      <c r="AR406" s="1">
        <v>20</v>
      </c>
      <c r="AS406" s="1">
        <v>40</v>
      </c>
      <c r="AT406" s="15">
        <v>40</v>
      </c>
      <c r="AU406" s="12">
        <f t="shared" si="125"/>
        <v>100</v>
      </c>
      <c r="AV406" s="13">
        <v>40</v>
      </c>
      <c r="AW406" s="1">
        <v>15</v>
      </c>
      <c r="AX406" s="1"/>
      <c r="AY406" s="1"/>
      <c r="AZ406" s="15"/>
      <c r="BA406" s="14">
        <f t="shared" si="117"/>
        <v>55</v>
      </c>
      <c r="BB406" s="9"/>
      <c r="BC406" s="1"/>
      <c r="BD406" s="1"/>
      <c r="BE406" s="1"/>
      <c r="BF406" s="15"/>
      <c r="BG406" s="16">
        <f t="shared" si="118"/>
        <v>0</v>
      </c>
      <c r="BH406" s="16">
        <f t="shared" si="119"/>
        <v>155</v>
      </c>
    </row>
    <row r="407" spans="1:60" ht="25.5" customHeight="1" x14ac:dyDescent="0.25">
      <c r="A407" s="4" t="s">
        <v>1150</v>
      </c>
      <c r="B407" s="4" t="s">
        <v>1151</v>
      </c>
      <c r="C407" s="5" t="s">
        <v>1816</v>
      </c>
      <c r="D407" s="53">
        <v>0.15</v>
      </c>
      <c r="E407" s="4" t="s">
        <v>1128</v>
      </c>
      <c r="F407" s="4" t="s">
        <v>29</v>
      </c>
      <c r="G407" s="4" t="s">
        <v>1152</v>
      </c>
      <c r="H407" s="1" t="s">
        <v>1823</v>
      </c>
      <c r="I407" s="1" t="s">
        <v>27</v>
      </c>
      <c r="J407" s="18" t="s">
        <v>804</v>
      </c>
      <c r="K407" s="4">
        <v>100</v>
      </c>
      <c r="L407" s="4">
        <v>0</v>
      </c>
      <c r="M407" s="23" t="s">
        <v>1153</v>
      </c>
      <c r="N407" s="23" t="s">
        <v>1154</v>
      </c>
      <c r="O407" s="3" t="s">
        <v>2286</v>
      </c>
      <c r="P407" s="4" t="s">
        <v>38</v>
      </c>
      <c r="Q407" s="75" t="s">
        <v>42</v>
      </c>
      <c r="R407" s="5"/>
      <c r="S407" s="5"/>
      <c r="T407" s="5"/>
      <c r="U407" s="5"/>
      <c r="V407" s="5"/>
      <c r="W407" s="5"/>
      <c r="X407" s="5" t="s">
        <v>36</v>
      </c>
      <c r="Y407" s="24">
        <v>43244</v>
      </c>
      <c r="Z407" s="4" t="s">
        <v>32</v>
      </c>
      <c r="AA407" s="24">
        <v>44340</v>
      </c>
      <c r="AB407" s="24"/>
      <c r="AC407" s="2" t="str">
        <f t="shared" si="120"/>
        <v>100</v>
      </c>
      <c r="AD407" s="2">
        <f t="shared" si="116"/>
        <v>0.15</v>
      </c>
      <c r="AE407" s="2">
        <f t="shared" si="121"/>
        <v>0.15</v>
      </c>
      <c r="AF407" s="1" t="str">
        <f t="shared" si="112"/>
        <v>5</v>
      </c>
      <c r="AG407" s="1">
        <v>12</v>
      </c>
      <c r="AH407" s="1" t="s">
        <v>27</v>
      </c>
      <c r="AI407" s="1">
        <f t="shared" si="122"/>
        <v>2</v>
      </c>
      <c r="AJ407" s="1">
        <f t="shared" si="123"/>
        <v>0</v>
      </c>
      <c r="AK407" s="25">
        <v>2</v>
      </c>
      <c r="AL407" s="1">
        <v>0</v>
      </c>
      <c r="AM407" s="1">
        <f t="shared" si="124"/>
        <v>2</v>
      </c>
      <c r="AN407" s="1"/>
      <c r="AO407" s="26">
        <v>2</v>
      </c>
      <c r="AP407" s="27"/>
      <c r="AQ407" s="28">
        <v>2</v>
      </c>
      <c r="AR407" s="25"/>
      <c r="AT407" s="29"/>
      <c r="AU407" s="12">
        <f t="shared" si="125"/>
        <v>2</v>
      </c>
      <c r="AV407" s="30"/>
      <c r="AW407" s="28"/>
      <c r="AX407" s="1"/>
      <c r="AY407" s="1"/>
      <c r="AZ407" s="15"/>
      <c r="BA407" s="14">
        <f t="shared" si="117"/>
        <v>0</v>
      </c>
      <c r="BB407" s="30"/>
      <c r="BC407" s="28"/>
      <c r="BD407" s="28"/>
      <c r="BE407" s="28"/>
      <c r="BF407" s="39"/>
      <c r="BG407" s="16">
        <f t="shared" si="118"/>
        <v>0</v>
      </c>
      <c r="BH407" s="16">
        <f t="shared" si="119"/>
        <v>2</v>
      </c>
    </row>
    <row r="408" spans="1:60" ht="25.5" customHeight="1" x14ac:dyDescent="0.25">
      <c r="A408" s="4" t="s">
        <v>2491</v>
      </c>
      <c r="B408" s="1" t="s">
        <v>2146</v>
      </c>
      <c r="C408" s="1" t="s">
        <v>1806</v>
      </c>
      <c r="D408" s="2">
        <v>9.94</v>
      </c>
      <c r="E408" s="4" t="s">
        <v>1128</v>
      </c>
      <c r="F408" s="1" t="s">
        <v>29</v>
      </c>
      <c r="G408" s="1" t="s">
        <v>27</v>
      </c>
      <c r="H408" s="1" t="s">
        <v>27</v>
      </c>
      <c r="I408" s="1" t="s">
        <v>27</v>
      </c>
      <c r="J408" s="4" t="s">
        <v>804</v>
      </c>
      <c r="K408" s="46" t="s">
        <v>2169</v>
      </c>
      <c r="L408" s="46" t="s">
        <v>2170</v>
      </c>
      <c r="M408" s="46" t="s">
        <v>2184</v>
      </c>
      <c r="N408" s="4" t="s">
        <v>2587</v>
      </c>
      <c r="O408" s="4" t="s">
        <v>2861</v>
      </c>
      <c r="P408" s="4" t="s">
        <v>38</v>
      </c>
      <c r="Q408" s="76" t="s">
        <v>2399</v>
      </c>
      <c r="R408" s="4" t="s">
        <v>1836</v>
      </c>
      <c r="S408" s="4" t="s">
        <v>1835</v>
      </c>
      <c r="T408" s="6" t="s">
        <v>2163</v>
      </c>
      <c r="U408" s="4" t="s">
        <v>151</v>
      </c>
      <c r="V408" s="19" t="s">
        <v>1820</v>
      </c>
      <c r="W408" s="4" t="s">
        <v>1966</v>
      </c>
      <c r="X408" s="4" t="s">
        <v>36</v>
      </c>
      <c r="Y408" s="1" t="s">
        <v>27</v>
      </c>
      <c r="Z408" s="1" t="s">
        <v>27</v>
      </c>
      <c r="AA408" s="1" t="s">
        <v>27</v>
      </c>
      <c r="AC408" s="2" t="str">
        <f t="shared" si="120"/>
        <v>80</v>
      </c>
      <c r="AD408" s="2">
        <f t="shared" si="116"/>
        <v>9.94</v>
      </c>
      <c r="AE408" s="2">
        <f t="shared" si="121"/>
        <v>7.9519999999999991</v>
      </c>
      <c r="AF408" s="2" t="str">
        <f t="shared" si="112"/>
        <v>70</v>
      </c>
      <c r="AG408" s="1" t="str">
        <f>IF(AK408&lt;=10,"24",IF(AK408&gt;10,"30"))</f>
        <v>30</v>
      </c>
      <c r="AH408" s="4">
        <v>30</v>
      </c>
      <c r="AI408" s="1">
        <f t="shared" si="122"/>
        <v>238.55999999999997</v>
      </c>
      <c r="AJ408" s="1">
        <f t="shared" si="123"/>
        <v>0</v>
      </c>
      <c r="AK408" s="7">
        <f>AE408*AH408</f>
        <v>238.55999999999997</v>
      </c>
      <c r="AL408" s="7">
        <v>0</v>
      </c>
      <c r="AM408" s="7">
        <f t="shared" si="124"/>
        <v>238.55999999999997</v>
      </c>
      <c r="AO408" s="8">
        <v>239</v>
      </c>
      <c r="AP408" s="17"/>
      <c r="AR408" s="4">
        <v>35</v>
      </c>
      <c r="AS408" s="4">
        <v>70</v>
      </c>
      <c r="AT408" s="20">
        <v>70</v>
      </c>
      <c r="AU408" s="12">
        <f t="shared" si="125"/>
        <v>175</v>
      </c>
      <c r="AV408" s="17">
        <v>64</v>
      </c>
      <c r="AZ408" s="20"/>
      <c r="BA408" s="14">
        <f t="shared" si="117"/>
        <v>64</v>
      </c>
      <c r="BB408" s="17"/>
      <c r="BF408" s="20"/>
      <c r="BG408" s="16">
        <f t="shared" si="118"/>
        <v>0</v>
      </c>
      <c r="BH408" s="16">
        <f t="shared" si="119"/>
        <v>239</v>
      </c>
    </row>
    <row r="409" spans="1:60" ht="25.5" customHeight="1" x14ac:dyDescent="0.25">
      <c r="A409" s="4" t="s">
        <v>1155</v>
      </c>
      <c r="B409" s="18" t="s">
        <v>1156</v>
      </c>
      <c r="C409" s="5" t="s">
        <v>1816</v>
      </c>
      <c r="D409" s="53">
        <v>0.01</v>
      </c>
      <c r="E409" s="4" t="s">
        <v>1128</v>
      </c>
      <c r="F409" s="4" t="s">
        <v>29</v>
      </c>
      <c r="G409" s="21" t="s">
        <v>1157</v>
      </c>
      <c r="H409" s="1" t="s">
        <v>1823</v>
      </c>
      <c r="I409" s="1" t="s">
        <v>27</v>
      </c>
      <c r="J409" s="18" t="s">
        <v>804</v>
      </c>
      <c r="K409" s="4">
        <v>100</v>
      </c>
      <c r="L409" s="4">
        <v>0</v>
      </c>
      <c r="M409" s="23" t="s">
        <v>1153</v>
      </c>
      <c r="N409" s="23" t="s">
        <v>793</v>
      </c>
      <c r="O409" s="3" t="s">
        <v>33</v>
      </c>
      <c r="P409" s="4" t="s">
        <v>38</v>
      </c>
      <c r="Q409" s="85" t="s">
        <v>2331</v>
      </c>
      <c r="R409" s="5"/>
      <c r="S409" s="5"/>
      <c r="T409" s="5"/>
      <c r="U409" s="5"/>
      <c r="V409" s="5"/>
      <c r="W409" s="5"/>
      <c r="X409" s="5" t="s">
        <v>36</v>
      </c>
      <c r="Y409" s="41">
        <v>43299</v>
      </c>
      <c r="Z409" s="21" t="s">
        <v>32</v>
      </c>
      <c r="AA409" s="41">
        <v>44395</v>
      </c>
      <c r="AB409" s="41"/>
      <c r="AC409" s="2" t="str">
        <f t="shared" si="120"/>
        <v>100</v>
      </c>
      <c r="AD409" s="2">
        <f t="shared" si="116"/>
        <v>0.01</v>
      </c>
      <c r="AE409" s="2">
        <f t="shared" si="121"/>
        <v>0.01</v>
      </c>
      <c r="AF409" s="1" t="str">
        <f t="shared" si="112"/>
        <v>5</v>
      </c>
      <c r="AG409" s="1">
        <v>12</v>
      </c>
      <c r="AH409" s="1" t="s">
        <v>27</v>
      </c>
      <c r="AI409" s="1">
        <f t="shared" si="122"/>
        <v>1</v>
      </c>
      <c r="AJ409" s="1">
        <f t="shared" si="123"/>
        <v>0</v>
      </c>
      <c r="AK409" s="25">
        <v>1</v>
      </c>
      <c r="AL409" s="1">
        <v>0</v>
      </c>
      <c r="AM409" s="1">
        <f t="shared" si="124"/>
        <v>1</v>
      </c>
      <c r="AN409" s="1"/>
      <c r="AO409" s="47">
        <v>1</v>
      </c>
      <c r="AP409" s="27"/>
      <c r="AQ409" s="28">
        <v>1</v>
      </c>
      <c r="AR409" s="25"/>
      <c r="AT409" s="39"/>
      <c r="AU409" s="12">
        <f t="shared" si="125"/>
        <v>1</v>
      </c>
      <c r="AV409" s="30"/>
      <c r="AW409" s="28"/>
      <c r="AX409" s="65"/>
      <c r="AY409" s="1"/>
      <c r="AZ409" s="15"/>
      <c r="BA409" s="14">
        <f t="shared" si="117"/>
        <v>0</v>
      </c>
      <c r="BB409" s="9"/>
      <c r="BC409" s="28"/>
      <c r="BD409" s="28"/>
      <c r="BE409" s="28"/>
      <c r="BF409" s="39"/>
      <c r="BG409" s="16">
        <f t="shared" si="118"/>
        <v>0</v>
      </c>
      <c r="BH409" s="16">
        <f t="shared" si="119"/>
        <v>1</v>
      </c>
    </row>
    <row r="410" spans="1:60" ht="25.5" customHeight="1" x14ac:dyDescent="0.25">
      <c r="A410" s="1" t="s">
        <v>1416</v>
      </c>
      <c r="B410" s="1" t="s">
        <v>1417</v>
      </c>
      <c r="C410" s="1" t="s">
        <v>1806</v>
      </c>
      <c r="D410" s="2">
        <v>2.86</v>
      </c>
      <c r="E410" s="1" t="s">
        <v>1160</v>
      </c>
      <c r="F410" s="1" t="s">
        <v>73</v>
      </c>
      <c r="G410" s="1" t="s">
        <v>27</v>
      </c>
      <c r="H410" s="1" t="s">
        <v>27</v>
      </c>
      <c r="I410" s="1" t="s">
        <v>27</v>
      </c>
      <c r="J410" s="4" t="s">
        <v>804</v>
      </c>
      <c r="K410" s="3">
        <v>80</v>
      </c>
      <c r="L410" s="3">
        <v>20</v>
      </c>
      <c r="M410" s="4" t="s">
        <v>30</v>
      </c>
      <c r="N410" s="4" t="s">
        <v>1418</v>
      </c>
      <c r="O410" s="3" t="s">
        <v>33</v>
      </c>
      <c r="P410" s="3" t="s">
        <v>38</v>
      </c>
      <c r="Q410" s="76" t="s">
        <v>1419</v>
      </c>
      <c r="R410" s="4" t="s">
        <v>2551</v>
      </c>
      <c r="S410" s="4" t="s">
        <v>2256</v>
      </c>
      <c r="T410" s="6" t="s">
        <v>2163</v>
      </c>
      <c r="U410" s="4" t="s">
        <v>151</v>
      </c>
      <c r="V410" s="4" t="s">
        <v>2588</v>
      </c>
      <c r="W410" s="4" t="s">
        <v>1915</v>
      </c>
      <c r="X410" s="4" t="s">
        <v>36</v>
      </c>
      <c r="Y410" s="1" t="s">
        <v>27</v>
      </c>
      <c r="Z410" s="1" t="s">
        <v>27</v>
      </c>
      <c r="AA410" s="1" t="s">
        <v>27</v>
      </c>
      <c r="AB410" s="1"/>
      <c r="AC410" s="2" t="str">
        <f t="shared" si="120"/>
        <v>85</v>
      </c>
      <c r="AD410" s="2">
        <f t="shared" si="116"/>
        <v>2.86</v>
      </c>
      <c r="AE410" s="2">
        <f t="shared" si="121"/>
        <v>2.431</v>
      </c>
      <c r="AF410" s="2" t="str">
        <f t="shared" si="112"/>
        <v>20</v>
      </c>
      <c r="AG410" s="1" t="str">
        <f>IF(AK410&lt;=10,"24",IF(AK410&gt;10,"30"))</f>
        <v>30</v>
      </c>
      <c r="AH410" s="1">
        <v>20</v>
      </c>
      <c r="AI410" s="1">
        <f t="shared" si="122"/>
        <v>38.896000000000001</v>
      </c>
      <c r="AJ410" s="1">
        <f t="shared" si="123"/>
        <v>9.7240000000000002</v>
      </c>
      <c r="AK410" s="7">
        <f>AE410*AH410</f>
        <v>48.620000000000005</v>
      </c>
      <c r="AL410" s="7">
        <v>0</v>
      </c>
      <c r="AM410" s="7">
        <f t="shared" si="124"/>
        <v>48.620000000000005</v>
      </c>
      <c r="AN410" s="7"/>
      <c r="AO410" s="8">
        <v>49</v>
      </c>
      <c r="AP410" s="9"/>
      <c r="AQ410" s="1"/>
      <c r="AR410" s="1">
        <v>10</v>
      </c>
      <c r="AS410" s="10">
        <v>20</v>
      </c>
      <c r="AT410" s="15">
        <v>19</v>
      </c>
      <c r="AU410" s="12">
        <f t="shared" si="125"/>
        <v>49</v>
      </c>
      <c r="AV410" s="9"/>
      <c r="AW410" s="1"/>
      <c r="AX410" s="1"/>
      <c r="AY410" s="1"/>
      <c r="AZ410" s="15"/>
      <c r="BA410" s="14">
        <f t="shared" si="117"/>
        <v>0</v>
      </c>
      <c r="BB410" s="9"/>
      <c r="BC410" s="1"/>
      <c r="BD410" s="1"/>
      <c r="BE410" s="1"/>
      <c r="BF410" s="15"/>
      <c r="BG410" s="16">
        <f t="shared" si="118"/>
        <v>0</v>
      </c>
      <c r="BH410" s="16">
        <f t="shared" si="119"/>
        <v>49</v>
      </c>
    </row>
    <row r="411" spans="1:60" ht="25.5" customHeight="1" x14ac:dyDescent="0.25">
      <c r="A411" s="1" t="s">
        <v>1420</v>
      </c>
      <c r="B411" s="1" t="s">
        <v>1421</v>
      </c>
      <c r="C411" s="1" t="s">
        <v>1806</v>
      </c>
      <c r="D411" s="2">
        <v>1.64</v>
      </c>
      <c r="E411" s="1" t="s">
        <v>1160</v>
      </c>
      <c r="F411" s="1" t="s">
        <v>73</v>
      </c>
      <c r="G411" s="1" t="s">
        <v>27</v>
      </c>
      <c r="H411" s="1" t="s">
        <v>27</v>
      </c>
      <c r="I411" s="1" t="s">
        <v>27</v>
      </c>
      <c r="J411" s="4" t="s">
        <v>804</v>
      </c>
      <c r="K411" s="4">
        <v>100</v>
      </c>
      <c r="L411" s="4">
        <v>0</v>
      </c>
      <c r="M411" s="4" t="s">
        <v>30</v>
      </c>
      <c r="N411" s="4" t="s">
        <v>1422</v>
      </c>
      <c r="O411" s="3" t="s">
        <v>33</v>
      </c>
      <c r="P411" s="3" t="s">
        <v>38</v>
      </c>
      <c r="Q411" s="76" t="s">
        <v>1423</v>
      </c>
      <c r="R411" s="4" t="s">
        <v>2276</v>
      </c>
      <c r="S411" s="19" t="s">
        <v>2261</v>
      </c>
      <c r="T411" s="6" t="s">
        <v>2163</v>
      </c>
      <c r="U411" s="4" t="s">
        <v>151</v>
      </c>
      <c r="V411" s="4" t="s">
        <v>1867</v>
      </c>
      <c r="W411" s="4" t="s">
        <v>1889</v>
      </c>
      <c r="X411" s="4" t="s">
        <v>36</v>
      </c>
      <c r="Y411" s="1" t="s">
        <v>27</v>
      </c>
      <c r="Z411" s="1" t="s">
        <v>27</v>
      </c>
      <c r="AA411" s="1" t="s">
        <v>27</v>
      </c>
      <c r="AB411" s="1"/>
      <c r="AC411" s="2" t="str">
        <f t="shared" si="120"/>
        <v>85</v>
      </c>
      <c r="AD411" s="2">
        <f t="shared" si="116"/>
        <v>1.64</v>
      </c>
      <c r="AE411" s="2">
        <f t="shared" si="121"/>
        <v>1.3940000000000001</v>
      </c>
      <c r="AF411" s="2" t="str">
        <f t="shared" si="112"/>
        <v>20</v>
      </c>
      <c r="AG411" s="1" t="str">
        <f>IF(AK411&lt;=10,"24",IF(AK411&gt;10,"30"))</f>
        <v>30</v>
      </c>
      <c r="AH411" s="1">
        <v>20</v>
      </c>
      <c r="AI411" s="1">
        <f t="shared" si="122"/>
        <v>27.880000000000006</v>
      </c>
      <c r="AJ411" s="1">
        <f t="shared" si="123"/>
        <v>0</v>
      </c>
      <c r="AK411" s="7">
        <f>AE411*AH411</f>
        <v>27.880000000000003</v>
      </c>
      <c r="AL411" s="7">
        <v>0</v>
      </c>
      <c r="AM411" s="7">
        <f t="shared" si="124"/>
        <v>27.880000000000003</v>
      </c>
      <c r="AN411" s="7"/>
      <c r="AO411" s="8">
        <v>28</v>
      </c>
      <c r="AP411" s="9"/>
      <c r="AQ411" s="1"/>
      <c r="AR411" s="1">
        <v>10</v>
      </c>
      <c r="AS411" s="1">
        <v>18</v>
      </c>
      <c r="AT411" s="15"/>
      <c r="AU411" s="12">
        <f t="shared" si="125"/>
        <v>28</v>
      </c>
      <c r="AV411" s="9"/>
      <c r="AW411" s="1"/>
      <c r="AX411" s="1"/>
      <c r="AY411" s="1"/>
      <c r="AZ411" s="15"/>
      <c r="BA411" s="14">
        <f t="shared" si="117"/>
        <v>0</v>
      </c>
      <c r="BB411" s="9"/>
      <c r="BC411" s="1"/>
      <c r="BD411" s="1"/>
      <c r="BE411" s="1"/>
      <c r="BF411" s="15"/>
      <c r="BG411" s="16">
        <f t="shared" si="118"/>
        <v>0</v>
      </c>
      <c r="BH411" s="16">
        <f t="shared" si="119"/>
        <v>28</v>
      </c>
    </row>
    <row r="412" spans="1:60" ht="25.5" customHeight="1" x14ac:dyDescent="0.25">
      <c r="A412" s="4" t="s">
        <v>1158</v>
      </c>
      <c r="B412" s="4" t="s">
        <v>1159</v>
      </c>
      <c r="C412" s="5" t="s">
        <v>1816</v>
      </c>
      <c r="D412" s="53">
        <v>0.09</v>
      </c>
      <c r="E412" s="4" t="s">
        <v>1160</v>
      </c>
      <c r="F412" s="4" t="s">
        <v>37</v>
      </c>
      <c r="G412" s="4" t="s">
        <v>1161</v>
      </c>
      <c r="H412" s="1" t="s">
        <v>1823</v>
      </c>
      <c r="I412" s="1" t="s">
        <v>27</v>
      </c>
      <c r="J412" s="4" t="s">
        <v>2970</v>
      </c>
      <c r="K412" s="22">
        <v>20</v>
      </c>
      <c r="L412" s="4">
        <v>80</v>
      </c>
      <c r="M412" s="23" t="s">
        <v>1162</v>
      </c>
      <c r="N412" s="23" t="s">
        <v>898</v>
      </c>
      <c r="O412" s="3" t="s">
        <v>33</v>
      </c>
      <c r="P412" s="4" t="s">
        <v>38</v>
      </c>
      <c r="Q412" s="76" t="s">
        <v>2332</v>
      </c>
      <c r="R412" s="5"/>
      <c r="S412" s="5"/>
      <c r="T412" s="5"/>
      <c r="U412" s="5"/>
      <c r="V412" s="5"/>
      <c r="W412" s="5"/>
      <c r="X412" s="5" t="s">
        <v>36</v>
      </c>
      <c r="Y412" s="24">
        <v>42900</v>
      </c>
      <c r="Z412" s="4" t="s">
        <v>38</v>
      </c>
      <c r="AA412" s="24" t="s">
        <v>27</v>
      </c>
      <c r="AB412" s="24"/>
      <c r="AC412" s="2" t="str">
        <f t="shared" si="120"/>
        <v>100</v>
      </c>
      <c r="AD412" s="2">
        <f t="shared" si="116"/>
        <v>0.09</v>
      </c>
      <c r="AE412" s="2">
        <f t="shared" si="121"/>
        <v>0.09</v>
      </c>
      <c r="AF412" s="1" t="str">
        <f t="shared" si="112"/>
        <v>5</v>
      </c>
      <c r="AG412" s="1" t="s">
        <v>829</v>
      </c>
      <c r="AH412" s="1" t="s">
        <v>27</v>
      </c>
      <c r="AI412" s="1">
        <f t="shared" si="122"/>
        <v>0.2</v>
      </c>
      <c r="AJ412" s="1">
        <f t="shared" si="123"/>
        <v>0.8</v>
      </c>
      <c r="AK412" s="25">
        <v>1</v>
      </c>
      <c r="AL412" s="1">
        <v>0</v>
      </c>
      <c r="AM412" s="1">
        <f t="shared" si="124"/>
        <v>1</v>
      </c>
      <c r="AN412" s="1"/>
      <c r="AO412" s="26">
        <v>1</v>
      </c>
      <c r="AP412" s="27">
        <v>1</v>
      </c>
      <c r="AQ412" s="25"/>
      <c r="AR412" s="28"/>
      <c r="AS412" s="25"/>
      <c r="AT412" s="29"/>
      <c r="AU412" s="12">
        <f t="shared" si="125"/>
        <v>1</v>
      </c>
      <c r="AV412" s="30"/>
      <c r="AW412" s="28"/>
      <c r="AX412" s="1"/>
      <c r="AY412" s="1"/>
      <c r="AZ412" s="15"/>
      <c r="BA412" s="14">
        <f t="shared" si="117"/>
        <v>0</v>
      </c>
      <c r="BB412" s="9"/>
      <c r="BC412" s="1"/>
      <c r="BD412" s="1"/>
      <c r="BE412" s="1"/>
      <c r="BF412" s="15"/>
      <c r="BG412" s="16">
        <f t="shared" si="118"/>
        <v>0</v>
      </c>
      <c r="BH412" s="16">
        <f t="shared" si="119"/>
        <v>1</v>
      </c>
    </row>
    <row r="413" spans="1:60" ht="25.5" customHeight="1" x14ac:dyDescent="0.25">
      <c r="A413" s="1" t="s">
        <v>1424</v>
      </c>
      <c r="B413" s="1" t="s">
        <v>1425</v>
      </c>
      <c r="C413" s="1" t="s">
        <v>1806</v>
      </c>
      <c r="D413" s="2">
        <v>2.1</v>
      </c>
      <c r="E413" s="1" t="s">
        <v>1426</v>
      </c>
      <c r="F413" s="1" t="s">
        <v>73</v>
      </c>
      <c r="G413" s="1" t="s">
        <v>27</v>
      </c>
      <c r="H413" s="1" t="s">
        <v>27</v>
      </c>
      <c r="I413" s="1" t="s">
        <v>27</v>
      </c>
      <c r="J413" s="4" t="s">
        <v>804</v>
      </c>
      <c r="K413" s="3">
        <v>100</v>
      </c>
      <c r="L413" s="3">
        <v>0</v>
      </c>
      <c r="M413" s="4" t="s">
        <v>452</v>
      </c>
      <c r="N413" s="4" t="s">
        <v>514</v>
      </c>
      <c r="O413" s="3" t="s">
        <v>2064</v>
      </c>
      <c r="P413" s="3" t="s">
        <v>38</v>
      </c>
      <c r="Q413" s="74" t="s">
        <v>42</v>
      </c>
      <c r="R413" s="4" t="s">
        <v>117</v>
      </c>
      <c r="S413" s="4" t="s">
        <v>1833</v>
      </c>
      <c r="T413" s="6" t="s">
        <v>2163</v>
      </c>
      <c r="U413" s="4" t="s">
        <v>1503</v>
      </c>
      <c r="V413" s="4" t="s">
        <v>1820</v>
      </c>
      <c r="W413" s="4" t="s">
        <v>44</v>
      </c>
      <c r="X413" s="4" t="s">
        <v>36</v>
      </c>
      <c r="Y413" s="1" t="s">
        <v>27</v>
      </c>
      <c r="Z413" s="1" t="s">
        <v>27</v>
      </c>
      <c r="AA413" s="1" t="s">
        <v>27</v>
      </c>
      <c r="AB413" s="1"/>
      <c r="AC413" s="2" t="str">
        <f t="shared" si="120"/>
        <v>85</v>
      </c>
      <c r="AD413" s="2">
        <f t="shared" si="116"/>
        <v>2.1</v>
      </c>
      <c r="AE413" s="2">
        <f t="shared" si="121"/>
        <v>1.7849999999999999</v>
      </c>
      <c r="AF413" s="2" t="str">
        <f t="shared" si="112"/>
        <v>20</v>
      </c>
      <c r="AG413" s="1" t="str">
        <f>IF(AK413&lt;=10,"24",IF(AK413&gt;10,"30"))</f>
        <v>30</v>
      </c>
      <c r="AH413" s="1">
        <v>20</v>
      </c>
      <c r="AI413" s="1">
        <f t="shared" si="122"/>
        <v>35.699999999999996</v>
      </c>
      <c r="AJ413" s="1">
        <f t="shared" si="123"/>
        <v>0</v>
      </c>
      <c r="AK413" s="7">
        <f>AE413*AH413</f>
        <v>35.699999999999996</v>
      </c>
      <c r="AL413" s="7">
        <v>0</v>
      </c>
      <c r="AM413" s="7">
        <f t="shared" si="124"/>
        <v>35.699999999999996</v>
      </c>
      <c r="AN413" s="7"/>
      <c r="AO413" s="8">
        <v>36</v>
      </c>
      <c r="AP413" s="9"/>
      <c r="AQ413" s="1"/>
      <c r="AR413" s="1">
        <v>10</v>
      </c>
      <c r="AS413" s="4">
        <v>20</v>
      </c>
      <c r="AT413" s="15">
        <v>6</v>
      </c>
      <c r="AU413" s="12">
        <f t="shared" si="125"/>
        <v>36</v>
      </c>
      <c r="AV413" s="9"/>
      <c r="AW413" s="1"/>
      <c r="AX413" s="1"/>
      <c r="AY413" s="1"/>
      <c r="AZ413" s="15"/>
      <c r="BA413" s="14">
        <f t="shared" si="117"/>
        <v>0</v>
      </c>
      <c r="BB413" s="9"/>
      <c r="BC413" s="1"/>
      <c r="BD413" s="1"/>
      <c r="BE413" s="1"/>
      <c r="BF413" s="15"/>
      <c r="BG413" s="16">
        <f t="shared" si="118"/>
        <v>0</v>
      </c>
      <c r="BH413" s="16">
        <f t="shared" si="119"/>
        <v>36</v>
      </c>
    </row>
    <row r="414" spans="1:60" ht="25.5" customHeight="1" x14ac:dyDescent="0.25">
      <c r="A414" s="1" t="s">
        <v>1427</v>
      </c>
      <c r="B414" s="1" t="s">
        <v>1428</v>
      </c>
      <c r="C414" s="1" t="s">
        <v>1806</v>
      </c>
      <c r="D414" s="2">
        <v>3.85</v>
      </c>
      <c r="E414" s="1" t="s">
        <v>1426</v>
      </c>
      <c r="F414" s="1" t="s">
        <v>73</v>
      </c>
      <c r="G414" s="1" t="s">
        <v>27</v>
      </c>
      <c r="H414" s="1" t="s">
        <v>27</v>
      </c>
      <c r="I414" s="1" t="s">
        <v>27</v>
      </c>
      <c r="J414" s="3" t="s">
        <v>804</v>
      </c>
      <c r="K414" s="3">
        <v>100</v>
      </c>
      <c r="L414" s="3">
        <v>0</v>
      </c>
      <c r="M414" s="4" t="s">
        <v>172</v>
      </c>
      <c r="N414" s="4" t="s">
        <v>1429</v>
      </c>
      <c r="O414" s="4" t="s">
        <v>2240</v>
      </c>
      <c r="P414" s="3" t="s">
        <v>38</v>
      </c>
      <c r="Q414" s="74" t="s">
        <v>42</v>
      </c>
      <c r="R414" s="4" t="s">
        <v>117</v>
      </c>
      <c r="S414" s="4" t="s">
        <v>1833</v>
      </c>
      <c r="T414" s="6" t="s">
        <v>2163</v>
      </c>
      <c r="U414" s="4" t="s">
        <v>35</v>
      </c>
      <c r="V414" s="4" t="s">
        <v>1820</v>
      </c>
      <c r="W414" s="4" t="s">
        <v>1430</v>
      </c>
      <c r="X414" s="4" t="s">
        <v>36</v>
      </c>
      <c r="Y414" s="1" t="s">
        <v>27</v>
      </c>
      <c r="Z414" s="1" t="s">
        <v>27</v>
      </c>
      <c r="AA414" s="1" t="s">
        <v>27</v>
      </c>
      <c r="AB414" s="1"/>
      <c r="AC414" s="2" t="str">
        <f t="shared" si="120"/>
        <v>85</v>
      </c>
      <c r="AD414" s="2">
        <f t="shared" si="116"/>
        <v>3.85</v>
      </c>
      <c r="AE414" s="2">
        <f t="shared" si="121"/>
        <v>3.2725</v>
      </c>
      <c r="AF414" s="2" t="str">
        <f t="shared" si="112"/>
        <v>30</v>
      </c>
      <c r="AG414" s="1" t="str">
        <f>IF(AK414&lt;=10,"24",IF(AK414&gt;10,"30"))</f>
        <v>30</v>
      </c>
      <c r="AH414" s="1">
        <v>20</v>
      </c>
      <c r="AI414" s="1">
        <f t="shared" si="122"/>
        <v>65.45</v>
      </c>
      <c r="AJ414" s="1">
        <f t="shared" si="123"/>
        <v>0</v>
      </c>
      <c r="AK414" s="7">
        <f>AE414*AH414</f>
        <v>65.45</v>
      </c>
      <c r="AL414" s="7">
        <v>0</v>
      </c>
      <c r="AM414" s="7">
        <f t="shared" si="124"/>
        <v>65.45</v>
      </c>
      <c r="AN414" s="7"/>
      <c r="AO414" s="8">
        <v>65</v>
      </c>
      <c r="AP414" s="9"/>
      <c r="AQ414" s="1"/>
      <c r="AR414" s="4">
        <v>15</v>
      </c>
      <c r="AS414" s="4">
        <v>30</v>
      </c>
      <c r="AT414" s="15">
        <v>20</v>
      </c>
      <c r="AU414" s="12">
        <f t="shared" si="125"/>
        <v>65</v>
      </c>
      <c r="AV414" s="9"/>
      <c r="AW414" s="1"/>
      <c r="AX414" s="1"/>
      <c r="AY414" s="1"/>
      <c r="AZ414" s="15"/>
      <c r="BA414" s="14">
        <f t="shared" si="117"/>
        <v>0</v>
      </c>
      <c r="BB414" s="9"/>
      <c r="BC414" s="1"/>
      <c r="BD414" s="1"/>
      <c r="BE414" s="1"/>
      <c r="BF414" s="15"/>
      <c r="BG414" s="16">
        <f t="shared" si="118"/>
        <v>0</v>
      </c>
      <c r="BH414" s="16">
        <f t="shared" si="119"/>
        <v>65</v>
      </c>
    </row>
    <row r="415" spans="1:60" ht="25.5" customHeight="1" x14ac:dyDescent="0.25">
      <c r="A415" s="4" t="s">
        <v>1163</v>
      </c>
      <c r="B415" s="4" t="s">
        <v>1164</v>
      </c>
      <c r="C415" s="5" t="s">
        <v>1816</v>
      </c>
      <c r="D415" s="4">
        <v>0.2</v>
      </c>
      <c r="E415" s="4" t="s">
        <v>1165</v>
      </c>
      <c r="F415" s="4" t="s">
        <v>73</v>
      </c>
      <c r="G415" s="4" t="s">
        <v>2611</v>
      </c>
      <c r="H415" s="1" t="s">
        <v>1823</v>
      </c>
      <c r="I415" s="1" t="s">
        <v>27</v>
      </c>
      <c r="J415" s="4" t="s">
        <v>2970</v>
      </c>
      <c r="K415" s="4">
        <v>20</v>
      </c>
      <c r="L415" s="4">
        <v>80</v>
      </c>
      <c r="M415" s="4" t="s">
        <v>1166</v>
      </c>
      <c r="N415" s="4" t="s">
        <v>28</v>
      </c>
      <c r="O415" s="3" t="s">
        <v>2293</v>
      </c>
      <c r="P415" s="4" t="s">
        <v>38</v>
      </c>
      <c r="Q415" s="10" t="s">
        <v>42</v>
      </c>
      <c r="R415" s="5"/>
      <c r="S415" s="5"/>
      <c r="T415" s="5"/>
      <c r="U415" s="5"/>
      <c r="V415" s="5"/>
      <c r="W415" s="5"/>
      <c r="X415" s="5" t="s">
        <v>36</v>
      </c>
      <c r="Y415" s="24">
        <v>43172</v>
      </c>
      <c r="Z415" s="4" t="s">
        <v>38</v>
      </c>
      <c r="AA415" s="24" t="s">
        <v>27</v>
      </c>
      <c r="AB415" s="24"/>
      <c r="AC415" s="2" t="str">
        <f t="shared" si="120"/>
        <v>100</v>
      </c>
      <c r="AD415" s="2">
        <f t="shared" si="116"/>
        <v>0.2</v>
      </c>
      <c r="AE415" s="2">
        <f t="shared" si="121"/>
        <v>0.2</v>
      </c>
      <c r="AF415" s="1" t="str">
        <f t="shared" si="112"/>
        <v>5</v>
      </c>
      <c r="AG415" s="1" t="s">
        <v>829</v>
      </c>
      <c r="AH415" s="1" t="s">
        <v>27</v>
      </c>
      <c r="AI415" s="1">
        <f t="shared" si="122"/>
        <v>0.8</v>
      </c>
      <c r="AJ415" s="1">
        <f t="shared" si="123"/>
        <v>3.2</v>
      </c>
      <c r="AK415" s="25">
        <v>4</v>
      </c>
      <c r="AL415" s="1">
        <v>1</v>
      </c>
      <c r="AM415" s="1">
        <f t="shared" si="124"/>
        <v>3</v>
      </c>
      <c r="AN415" s="1"/>
      <c r="AO415" s="42">
        <v>4</v>
      </c>
      <c r="AP415" s="27">
        <v>4</v>
      </c>
      <c r="AQ415" s="25"/>
      <c r="AR415" s="28"/>
      <c r="AS415" s="25"/>
      <c r="AT415" s="20"/>
      <c r="AU415" s="12">
        <f t="shared" si="125"/>
        <v>3</v>
      </c>
      <c r="AV415" s="30"/>
      <c r="AW415" s="28"/>
      <c r="AX415" s="1"/>
      <c r="AY415" s="1"/>
      <c r="AZ415" s="15"/>
      <c r="BA415" s="14">
        <f t="shared" si="117"/>
        <v>0</v>
      </c>
      <c r="BB415" s="9"/>
      <c r="BC415" s="1"/>
      <c r="BD415" s="1"/>
      <c r="BE415" s="1"/>
      <c r="BF415" s="15"/>
      <c r="BG415" s="16">
        <f t="shared" si="118"/>
        <v>0</v>
      </c>
      <c r="BH415" s="16">
        <f t="shared" si="119"/>
        <v>3</v>
      </c>
    </row>
    <row r="416" spans="1:60" ht="25.5" customHeight="1" x14ac:dyDescent="0.25">
      <c r="A416" s="83" t="s">
        <v>1432</v>
      </c>
      <c r="B416" s="1" t="s">
        <v>1433</v>
      </c>
      <c r="C416" s="1" t="s">
        <v>1806</v>
      </c>
      <c r="D416" s="2">
        <v>3.06</v>
      </c>
      <c r="E416" s="1" t="s">
        <v>1434</v>
      </c>
      <c r="F416" s="1" t="s">
        <v>73</v>
      </c>
      <c r="G416" s="1" t="s">
        <v>27</v>
      </c>
      <c r="H416" s="1" t="s">
        <v>27</v>
      </c>
      <c r="I416" s="1" t="s">
        <v>27</v>
      </c>
      <c r="J416" s="4" t="s">
        <v>804</v>
      </c>
      <c r="K416" s="3">
        <v>100</v>
      </c>
      <c r="L416" s="3">
        <v>0</v>
      </c>
      <c r="M416" s="4" t="s">
        <v>30</v>
      </c>
      <c r="N416" s="4" t="s">
        <v>1435</v>
      </c>
      <c r="O416" s="4" t="s">
        <v>2241</v>
      </c>
      <c r="P416" s="3" t="s">
        <v>38</v>
      </c>
      <c r="Q416" s="74" t="s">
        <v>42</v>
      </c>
      <c r="R416" s="4" t="s">
        <v>117</v>
      </c>
      <c r="S416" s="4" t="s">
        <v>1833</v>
      </c>
      <c r="T416" s="6" t="s">
        <v>2163</v>
      </c>
      <c r="U416" s="4" t="s">
        <v>151</v>
      </c>
      <c r="V416" s="4" t="s">
        <v>1820</v>
      </c>
      <c r="W416" s="4" t="s">
        <v>278</v>
      </c>
      <c r="X416" s="4" t="s">
        <v>36</v>
      </c>
      <c r="Y416" s="1" t="s">
        <v>27</v>
      </c>
      <c r="Z416" s="1" t="s">
        <v>27</v>
      </c>
      <c r="AA416" s="1" t="s">
        <v>27</v>
      </c>
      <c r="AB416" s="1"/>
      <c r="AC416" s="2" t="str">
        <f t="shared" si="120"/>
        <v>85</v>
      </c>
      <c r="AD416" s="2">
        <f t="shared" si="116"/>
        <v>3.06</v>
      </c>
      <c r="AE416" s="2">
        <f t="shared" si="121"/>
        <v>2.6010000000000004</v>
      </c>
      <c r="AF416" s="2" t="str">
        <f t="shared" si="112"/>
        <v>30</v>
      </c>
      <c r="AG416" s="1" t="str">
        <f>IF(AK416&lt;=10,"24",IF(AK416&gt;10,"30"))</f>
        <v>30</v>
      </c>
      <c r="AH416" s="1">
        <v>20</v>
      </c>
      <c r="AI416" s="1">
        <f t="shared" si="122"/>
        <v>52.02000000000001</v>
      </c>
      <c r="AJ416" s="1">
        <f t="shared" si="123"/>
        <v>0</v>
      </c>
      <c r="AK416" s="7">
        <f>AE416*AH416</f>
        <v>52.02000000000001</v>
      </c>
      <c r="AL416" s="7">
        <v>0</v>
      </c>
      <c r="AM416" s="7">
        <f t="shared" si="124"/>
        <v>52.02000000000001</v>
      </c>
      <c r="AN416" s="7"/>
      <c r="AO416" s="8">
        <v>52</v>
      </c>
      <c r="AP416" s="9"/>
      <c r="AQ416" s="18"/>
      <c r="AR416" s="4">
        <v>15</v>
      </c>
      <c r="AS416" s="4">
        <v>30</v>
      </c>
      <c r="AT416" s="15">
        <v>7</v>
      </c>
      <c r="AU416" s="12">
        <f t="shared" si="125"/>
        <v>52</v>
      </c>
      <c r="AV416" s="9"/>
      <c r="AW416" s="1"/>
      <c r="AX416" s="1"/>
      <c r="AY416" s="1"/>
      <c r="AZ416" s="11"/>
      <c r="BA416" s="14">
        <f t="shared" si="117"/>
        <v>0</v>
      </c>
      <c r="BB416" s="9"/>
      <c r="BC416" s="1"/>
      <c r="BD416" s="1"/>
      <c r="BE416" s="1"/>
      <c r="BF416" s="15"/>
      <c r="BG416" s="16">
        <f t="shared" si="118"/>
        <v>0</v>
      </c>
      <c r="BH416" s="16">
        <f t="shared" si="119"/>
        <v>52</v>
      </c>
    </row>
    <row r="417" spans="1:61" ht="25.5" customHeight="1" x14ac:dyDescent="0.25">
      <c r="A417" s="1" t="s">
        <v>1436</v>
      </c>
      <c r="B417" s="1" t="s">
        <v>1437</v>
      </c>
      <c r="C417" s="1" t="s">
        <v>1806</v>
      </c>
      <c r="D417" s="2">
        <v>0.45</v>
      </c>
      <c r="E417" s="1" t="s">
        <v>1434</v>
      </c>
      <c r="F417" s="1" t="s">
        <v>73</v>
      </c>
      <c r="G417" s="1" t="s">
        <v>27</v>
      </c>
      <c r="H417" s="1" t="s">
        <v>27</v>
      </c>
      <c r="I417" s="1" t="s">
        <v>27</v>
      </c>
      <c r="J417" s="4" t="s">
        <v>804</v>
      </c>
      <c r="K417" s="3">
        <v>95</v>
      </c>
      <c r="L417" s="3">
        <v>5</v>
      </c>
      <c r="M417" s="4" t="s">
        <v>28</v>
      </c>
      <c r="N417" s="4" t="s">
        <v>1438</v>
      </c>
      <c r="O417" s="3" t="s">
        <v>33</v>
      </c>
      <c r="P417" s="3" t="s">
        <v>38</v>
      </c>
      <c r="Q417" s="5" t="s">
        <v>42</v>
      </c>
      <c r="R417" s="4" t="s">
        <v>117</v>
      </c>
      <c r="S417" s="4" t="s">
        <v>1833</v>
      </c>
      <c r="T417" s="6" t="s">
        <v>2163</v>
      </c>
      <c r="U417" s="4" t="s">
        <v>151</v>
      </c>
      <c r="V417" s="4" t="s">
        <v>1820</v>
      </c>
      <c r="W417" s="4" t="s">
        <v>278</v>
      </c>
      <c r="X417" s="4" t="s">
        <v>36</v>
      </c>
      <c r="Y417" s="1" t="s">
        <v>27</v>
      </c>
      <c r="Z417" s="1" t="s">
        <v>27</v>
      </c>
      <c r="AA417" s="1" t="s">
        <v>27</v>
      </c>
      <c r="AB417" s="1"/>
      <c r="AC417" s="2" t="str">
        <f t="shared" si="120"/>
        <v>100</v>
      </c>
      <c r="AD417" s="2">
        <f t="shared" si="116"/>
        <v>0.45</v>
      </c>
      <c r="AE417" s="2">
        <f t="shared" si="121"/>
        <v>0.45</v>
      </c>
      <c r="AF417" s="2" t="str">
        <f t="shared" si="112"/>
        <v>5</v>
      </c>
      <c r="AG417" s="1" t="str">
        <f>IF(AK417&lt;=10,"24",IF(AK417&gt;10,"30"))</f>
        <v>24</v>
      </c>
      <c r="AH417" s="1">
        <v>20</v>
      </c>
      <c r="AI417" s="1">
        <f t="shared" si="122"/>
        <v>8.5500000000000007</v>
      </c>
      <c r="AJ417" s="1">
        <f t="shared" si="123"/>
        <v>0.45</v>
      </c>
      <c r="AK417" s="7">
        <f>AE417*AH417</f>
        <v>9</v>
      </c>
      <c r="AL417" s="7">
        <v>0</v>
      </c>
      <c r="AM417" s="7">
        <f t="shared" si="124"/>
        <v>9</v>
      </c>
      <c r="AN417" s="7"/>
      <c r="AO417" s="8">
        <v>9</v>
      </c>
      <c r="AP417" s="9"/>
      <c r="AQ417" s="1"/>
      <c r="AR417" s="45">
        <v>5</v>
      </c>
      <c r="AS417" s="1">
        <v>4</v>
      </c>
      <c r="AT417" s="15"/>
      <c r="AU417" s="12">
        <f t="shared" si="125"/>
        <v>9</v>
      </c>
      <c r="AV417" s="9"/>
      <c r="AW417" s="1"/>
      <c r="AX417" s="1"/>
      <c r="AY417" s="1"/>
      <c r="AZ417" s="15"/>
      <c r="BA417" s="14">
        <f t="shared" si="117"/>
        <v>0</v>
      </c>
      <c r="BB417" s="9"/>
      <c r="BC417" s="1"/>
      <c r="BD417" s="1"/>
      <c r="BE417" s="1"/>
      <c r="BF417" s="15"/>
      <c r="BG417" s="16">
        <f t="shared" si="118"/>
        <v>0</v>
      </c>
      <c r="BH417" s="16">
        <f t="shared" si="119"/>
        <v>9</v>
      </c>
    </row>
    <row r="418" spans="1:61" ht="25.5" customHeight="1" x14ac:dyDescent="0.25">
      <c r="A418" s="1" t="s">
        <v>1439</v>
      </c>
      <c r="B418" s="1" t="s">
        <v>1440</v>
      </c>
      <c r="C418" s="1" t="s">
        <v>1806</v>
      </c>
      <c r="D418" s="2">
        <v>1.1499999999999999</v>
      </c>
      <c r="E418" s="1" t="s">
        <v>1434</v>
      </c>
      <c r="F418" s="1" t="s">
        <v>73</v>
      </c>
      <c r="G418" s="1" t="s">
        <v>27</v>
      </c>
      <c r="H418" s="1" t="s">
        <v>27</v>
      </c>
      <c r="I418" s="1" t="s">
        <v>27</v>
      </c>
      <c r="J418" s="4" t="s">
        <v>804</v>
      </c>
      <c r="K418" s="3">
        <v>95</v>
      </c>
      <c r="L418" s="3">
        <v>5</v>
      </c>
      <c r="M418" s="4" t="s">
        <v>30</v>
      </c>
      <c r="N418" s="4" t="s">
        <v>1441</v>
      </c>
      <c r="O418" s="3" t="s">
        <v>33</v>
      </c>
      <c r="P418" s="3" t="s">
        <v>38</v>
      </c>
      <c r="Q418" s="74" t="s">
        <v>42</v>
      </c>
      <c r="R418" s="4" t="s">
        <v>117</v>
      </c>
      <c r="S418" s="4" t="s">
        <v>1833</v>
      </c>
      <c r="T418" s="6" t="s">
        <v>2163</v>
      </c>
      <c r="U418" s="4" t="s">
        <v>1503</v>
      </c>
      <c r="V418" s="4" t="s">
        <v>1820</v>
      </c>
      <c r="W418" s="4" t="s">
        <v>278</v>
      </c>
      <c r="X418" s="4" t="s">
        <v>36</v>
      </c>
      <c r="Y418" s="1" t="s">
        <v>27</v>
      </c>
      <c r="Z418" s="1" t="s">
        <v>27</v>
      </c>
      <c r="AA418" s="1" t="s">
        <v>27</v>
      </c>
      <c r="AB418" s="1"/>
      <c r="AC418" s="2" t="str">
        <f t="shared" si="120"/>
        <v>85</v>
      </c>
      <c r="AD418" s="2">
        <f t="shared" si="116"/>
        <v>1.1499999999999999</v>
      </c>
      <c r="AE418" s="2">
        <f t="shared" si="121"/>
        <v>0.97749999999999981</v>
      </c>
      <c r="AF418" s="2" t="str">
        <f t="shared" si="112"/>
        <v>10</v>
      </c>
      <c r="AG418" s="1" t="str">
        <f>IF(AK418&lt;=10,"24",IF(AK418&gt;10,"30"))</f>
        <v>30</v>
      </c>
      <c r="AH418" s="1">
        <v>20</v>
      </c>
      <c r="AI418" s="1">
        <f t="shared" si="122"/>
        <v>18.572499999999998</v>
      </c>
      <c r="AJ418" s="1">
        <f t="shared" si="123"/>
        <v>0.97749999999999981</v>
      </c>
      <c r="AK418" s="7">
        <f>AE418*AH418</f>
        <v>19.549999999999997</v>
      </c>
      <c r="AL418" s="7">
        <v>0</v>
      </c>
      <c r="AM418" s="7">
        <f t="shared" si="124"/>
        <v>19.549999999999997</v>
      </c>
      <c r="AN418" s="7"/>
      <c r="AO418" s="8">
        <v>20</v>
      </c>
      <c r="AP418" s="9"/>
      <c r="AQ418" s="18"/>
      <c r="AR418" s="10">
        <v>5</v>
      </c>
      <c r="AS418" s="1">
        <v>10</v>
      </c>
      <c r="AT418" s="15">
        <v>5</v>
      </c>
      <c r="AU418" s="12">
        <f t="shared" si="125"/>
        <v>20</v>
      </c>
      <c r="AV418" s="9"/>
      <c r="AW418" s="1"/>
      <c r="AX418" s="1"/>
      <c r="AY418" s="1"/>
      <c r="AZ418" s="15"/>
      <c r="BA418" s="14">
        <f t="shared" si="117"/>
        <v>0</v>
      </c>
      <c r="BB418" s="9"/>
      <c r="BC418" s="1"/>
      <c r="BD418" s="1"/>
      <c r="BE418" s="1"/>
      <c r="BF418" s="15"/>
      <c r="BG418" s="16">
        <f t="shared" si="118"/>
        <v>0</v>
      </c>
      <c r="BH418" s="16">
        <f t="shared" si="119"/>
        <v>20</v>
      </c>
    </row>
    <row r="419" spans="1:61" ht="25.5" customHeight="1" x14ac:dyDescent="0.25">
      <c r="A419" s="4" t="s">
        <v>1442</v>
      </c>
      <c r="B419" s="4" t="s">
        <v>1443</v>
      </c>
      <c r="C419" s="5" t="s">
        <v>1816</v>
      </c>
      <c r="D419" s="4">
        <v>0.62</v>
      </c>
      <c r="E419" s="4" t="s">
        <v>1434</v>
      </c>
      <c r="F419" s="4" t="s">
        <v>73</v>
      </c>
      <c r="G419" s="4" t="s">
        <v>1444</v>
      </c>
      <c r="H419" s="1" t="s">
        <v>1822</v>
      </c>
      <c r="I419" s="1" t="s">
        <v>27</v>
      </c>
      <c r="J419" s="4" t="s">
        <v>804</v>
      </c>
      <c r="K419" s="4">
        <v>100</v>
      </c>
      <c r="L419" s="4">
        <v>0</v>
      </c>
      <c r="M419" s="4" t="s">
        <v>269</v>
      </c>
      <c r="N419" s="4" t="s">
        <v>1445</v>
      </c>
      <c r="O419" s="3" t="s">
        <v>33</v>
      </c>
      <c r="P419" s="4" t="s">
        <v>38</v>
      </c>
      <c r="Q419" s="10" t="s">
        <v>42</v>
      </c>
      <c r="R419" s="5"/>
      <c r="S419" s="5"/>
      <c r="T419" s="5"/>
      <c r="U419" s="5"/>
      <c r="V419" s="5"/>
      <c r="W419" s="5"/>
      <c r="X419" s="5" t="s">
        <v>36</v>
      </c>
      <c r="Y419" s="24">
        <v>43917</v>
      </c>
      <c r="Z419" s="4" t="s">
        <v>32</v>
      </c>
      <c r="AA419" s="24">
        <v>44816</v>
      </c>
      <c r="AB419" s="24"/>
      <c r="AC419" s="2" t="str">
        <f t="shared" si="120"/>
        <v>100</v>
      </c>
      <c r="AD419" s="2">
        <f t="shared" si="116"/>
        <v>0.62</v>
      </c>
      <c r="AE419" s="2">
        <f t="shared" si="121"/>
        <v>0.62</v>
      </c>
      <c r="AF419" s="1" t="str">
        <f t="shared" si="112"/>
        <v>5</v>
      </c>
      <c r="AG419" s="1">
        <v>12</v>
      </c>
      <c r="AH419" s="1" t="s">
        <v>27</v>
      </c>
      <c r="AI419" s="1">
        <f t="shared" si="122"/>
        <v>4</v>
      </c>
      <c r="AJ419" s="1">
        <f t="shared" si="123"/>
        <v>0</v>
      </c>
      <c r="AK419" s="25">
        <v>4</v>
      </c>
      <c r="AL419" s="1">
        <v>0</v>
      </c>
      <c r="AM419" s="1">
        <f t="shared" si="124"/>
        <v>4</v>
      </c>
      <c r="AN419" s="1"/>
      <c r="AO419" s="42">
        <v>4</v>
      </c>
      <c r="AP419" s="27"/>
      <c r="AQ419" s="28">
        <v>4</v>
      </c>
      <c r="AR419" s="25"/>
      <c r="AT419" s="20"/>
      <c r="AU419" s="12">
        <f t="shared" si="125"/>
        <v>4</v>
      </c>
      <c r="AV419" s="30"/>
      <c r="AW419" s="28"/>
      <c r="AX419" s="1"/>
      <c r="AY419" s="1"/>
      <c r="AZ419" s="15"/>
      <c r="BA419" s="14">
        <f t="shared" si="117"/>
        <v>0</v>
      </c>
      <c r="BB419" s="9"/>
      <c r="BC419" s="1"/>
      <c r="BD419" s="1"/>
      <c r="BE419" s="1"/>
      <c r="BF419" s="15"/>
      <c r="BG419" s="16">
        <f t="shared" si="118"/>
        <v>0</v>
      </c>
      <c r="BH419" s="16">
        <f t="shared" si="119"/>
        <v>4</v>
      </c>
    </row>
    <row r="420" spans="1:61" ht="25.5" customHeight="1" x14ac:dyDescent="0.25">
      <c r="A420" s="1" t="s">
        <v>2493</v>
      </c>
      <c r="B420" s="1" t="s">
        <v>1446</v>
      </c>
      <c r="C420" s="1" t="s">
        <v>1806</v>
      </c>
      <c r="D420" s="2">
        <v>0.15</v>
      </c>
      <c r="E420" s="1" t="s">
        <v>1434</v>
      </c>
      <c r="F420" s="1" t="s">
        <v>73</v>
      </c>
      <c r="G420" s="1" t="s">
        <v>27</v>
      </c>
      <c r="H420" s="1" t="s">
        <v>27</v>
      </c>
      <c r="I420" s="1" t="s">
        <v>27</v>
      </c>
      <c r="J420" s="4" t="s">
        <v>804</v>
      </c>
      <c r="K420" s="3">
        <v>100</v>
      </c>
      <c r="L420" s="3">
        <v>0</v>
      </c>
      <c r="M420" s="4" t="s">
        <v>30</v>
      </c>
      <c r="N420" s="4" t="s">
        <v>2036</v>
      </c>
      <c r="O420" s="3" t="s">
        <v>33</v>
      </c>
      <c r="P420" s="3" t="s">
        <v>38</v>
      </c>
      <c r="Q420" s="5" t="s">
        <v>42</v>
      </c>
      <c r="R420" s="4" t="s">
        <v>117</v>
      </c>
      <c r="S420" s="4" t="s">
        <v>1833</v>
      </c>
      <c r="T420" s="6" t="s">
        <v>2163</v>
      </c>
      <c r="U420" s="4" t="s">
        <v>151</v>
      </c>
      <c r="V420" s="4" t="s">
        <v>1820</v>
      </c>
      <c r="W420" s="4" t="s">
        <v>1901</v>
      </c>
      <c r="X420" s="4" t="s">
        <v>36</v>
      </c>
      <c r="Y420" s="1" t="s">
        <v>27</v>
      </c>
      <c r="Z420" s="1" t="s">
        <v>27</v>
      </c>
      <c r="AA420" s="1" t="s">
        <v>27</v>
      </c>
      <c r="AB420" s="1"/>
      <c r="AC420" s="2" t="str">
        <f t="shared" si="120"/>
        <v>100</v>
      </c>
      <c r="AD420" s="2">
        <f t="shared" si="116"/>
        <v>0.15</v>
      </c>
      <c r="AE420" s="2">
        <f t="shared" si="121"/>
        <v>0.15</v>
      </c>
      <c r="AF420" s="2" t="str">
        <f t="shared" si="112"/>
        <v>5</v>
      </c>
      <c r="AG420" s="1" t="str">
        <f t="shared" ref="AG420:AG429" si="126">IF(AK420&lt;=10,"24",IF(AK420&gt;10,"30"))</f>
        <v>24</v>
      </c>
      <c r="AH420" s="1">
        <v>20</v>
      </c>
      <c r="AI420" s="1">
        <f t="shared" si="122"/>
        <v>3</v>
      </c>
      <c r="AJ420" s="1">
        <f t="shared" si="123"/>
        <v>0</v>
      </c>
      <c r="AK420" s="7">
        <f t="shared" ref="AK420:AK429" si="127">AE420*AH420</f>
        <v>3</v>
      </c>
      <c r="AL420" s="7">
        <v>0</v>
      </c>
      <c r="AM420" s="7">
        <f t="shared" si="124"/>
        <v>3</v>
      </c>
      <c r="AN420" s="7"/>
      <c r="AO420" s="8">
        <v>3</v>
      </c>
      <c r="AP420" s="9"/>
      <c r="AQ420" s="10"/>
      <c r="AR420" s="45">
        <v>3</v>
      </c>
      <c r="AT420" s="11"/>
      <c r="AU420" s="12">
        <f t="shared" si="125"/>
        <v>3</v>
      </c>
      <c r="AV420" s="13"/>
      <c r="AW420" s="10"/>
      <c r="AX420" s="10"/>
      <c r="AY420" s="10"/>
      <c r="AZ420" s="11"/>
      <c r="BA420" s="14">
        <f t="shared" si="117"/>
        <v>0</v>
      </c>
      <c r="BB420" s="9"/>
      <c r="BC420" s="1"/>
      <c r="BD420" s="1"/>
      <c r="BE420" s="1"/>
      <c r="BF420" s="15"/>
      <c r="BG420" s="16">
        <f t="shared" si="118"/>
        <v>0</v>
      </c>
      <c r="BH420" s="16">
        <f t="shared" si="119"/>
        <v>3</v>
      </c>
    </row>
    <row r="421" spans="1:61" ht="25.5" customHeight="1" x14ac:dyDescent="0.25">
      <c r="A421" s="1" t="s">
        <v>2494</v>
      </c>
      <c r="B421" s="1" t="s">
        <v>1446</v>
      </c>
      <c r="C421" s="1" t="s">
        <v>1806</v>
      </c>
      <c r="D421" s="2">
        <v>0.25</v>
      </c>
      <c r="E421" s="1" t="s">
        <v>1434</v>
      </c>
      <c r="F421" s="1" t="s">
        <v>73</v>
      </c>
      <c r="G421" s="1" t="s">
        <v>27</v>
      </c>
      <c r="H421" s="1" t="s">
        <v>27</v>
      </c>
      <c r="I421" s="1" t="s">
        <v>27</v>
      </c>
      <c r="J421" s="4" t="s">
        <v>804</v>
      </c>
      <c r="K421" s="3">
        <v>100</v>
      </c>
      <c r="L421" s="3">
        <v>0</v>
      </c>
      <c r="M421" s="4" t="s">
        <v>30</v>
      </c>
      <c r="N421" s="4" t="s">
        <v>2036</v>
      </c>
      <c r="O421" s="3" t="s">
        <v>33</v>
      </c>
      <c r="P421" s="3" t="s">
        <v>38</v>
      </c>
      <c r="Q421" s="74" t="s">
        <v>42</v>
      </c>
      <c r="R421" s="4" t="s">
        <v>1830</v>
      </c>
      <c r="S421" s="4" t="s">
        <v>2153</v>
      </c>
      <c r="T421" s="6" t="s">
        <v>2163</v>
      </c>
      <c r="U421" s="4" t="s">
        <v>151</v>
      </c>
      <c r="V421" s="4" t="s">
        <v>1820</v>
      </c>
      <c r="W421" s="1" t="s">
        <v>1945</v>
      </c>
      <c r="X421" s="4" t="s">
        <v>36</v>
      </c>
      <c r="Y421" s="1" t="s">
        <v>27</v>
      </c>
      <c r="Z421" s="1" t="s">
        <v>27</v>
      </c>
      <c r="AA421" s="1" t="s">
        <v>27</v>
      </c>
      <c r="AB421" s="1"/>
      <c r="AC421" s="2" t="str">
        <f t="shared" si="120"/>
        <v>100</v>
      </c>
      <c r="AD421" s="2">
        <f t="shared" si="116"/>
        <v>0.25</v>
      </c>
      <c r="AE421" s="2">
        <f t="shared" si="121"/>
        <v>0.25</v>
      </c>
      <c r="AF421" s="2" t="str">
        <f t="shared" ref="AF421:AF433" si="128">IF(AK421&lt;=10,"5",IF(AK421&lt;=25,"10",IF(AK421&lt;=50,"20",IF(AK421&lt;=100,"30",IF(AK421&lt;=200,"40",IF(AK421&gt;200,"70"))))))</f>
        <v>5</v>
      </c>
      <c r="AG421" s="1" t="str">
        <f t="shared" si="126"/>
        <v>24</v>
      </c>
      <c r="AH421" s="1">
        <v>20</v>
      </c>
      <c r="AI421" s="1">
        <f t="shared" si="122"/>
        <v>5</v>
      </c>
      <c r="AJ421" s="1">
        <f t="shared" si="123"/>
        <v>0</v>
      </c>
      <c r="AK421" s="7">
        <f t="shared" si="127"/>
        <v>5</v>
      </c>
      <c r="AL421" s="7">
        <v>0</v>
      </c>
      <c r="AM421" s="7">
        <f t="shared" si="124"/>
        <v>5</v>
      </c>
      <c r="AN421" s="7"/>
      <c r="AO421" s="8">
        <v>5</v>
      </c>
      <c r="AP421" s="9"/>
      <c r="AQ421" s="10"/>
      <c r="AR421" s="45">
        <v>5</v>
      </c>
      <c r="AT421" s="11"/>
      <c r="AU421" s="12">
        <f t="shared" si="125"/>
        <v>5</v>
      </c>
      <c r="AV421" s="13"/>
      <c r="AW421" s="10"/>
      <c r="AX421" s="10"/>
      <c r="AY421" s="10"/>
      <c r="AZ421" s="11"/>
      <c r="BA421" s="14">
        <f t="shared" si="117"/>
        <v>0</v>
      </c>
      <c r="BB421" s="9"/>
      <c r="BC421" s="1"/>
      <c r="BD421" s="1"/>
      <c r="BE421" s="1"/>
      <c r="BF421" s="15"/>
      <c r="BG421" s="16">
        <f t="shared" si="118"/>
        <v>0</v>
      </c>
      <c r="BH421" s="16">
        <f t="shared" si="119"/>
        <v>5</v>
      </c>
    </row>
    <row r="422" spans="1:61" ht="25.5" customHeight="1" x14ac:dyDescent="0.25">
      <c r="A422" s="4" t="s">
        <v>2918</v>
      </c>
      <c r="B422" s="122" t="s">
        <v>2711</v>
      </c>
      <c r="C422" s="1" t="s">
        <v>1806</v>
      </c>
      <c r="D422" s="123">
        <v>0.75</v>
      </c>
      <c r="E422" s="4" t="s">
        <v>2667</v>
      </c>
      <c r="F422" s="5" t="s">
        <v>73</v>
      </c>
      <c r="G422" s="1" t="s">
        <v>27</v>
      </c>
      <c r="H422" s="1" t="s">
        <v>27</v>
      </c>
      <c r="I422" s="1" t="s">
        <v>27</v>
      </c>
      <c r="J422" s="4" t="s">
        <v>804</v>
      </c>
      <c r="K422" s="4">
        <v>80</v>
      </c>
      <c r="L422" s="4">
        <v>20</v>
      </c>
      <c r="M422" s="4" t="s">
        <v>28</v>
      </c>
      <c r="N422" s="4" t="s">
        <v>2785</v>
      </c>
      <c r="O422" s="4" t="s">
        <v>2864</v>
      </c>
      <c r="P422" s="4" t="s">
        <v>38</v>
      </c>
      <c r="Q422" s="76" t="s">
        <v>42</v>
      </c>
      <c r="R422" s="4" t="s">
        <v>117</v>
      </c>
      <c r="S422" s="4" t="s">
        <v>1833</v>
      </c>
      <c r="T422" s="6" t="s">
        <v>2163</v>
      </c>
      <c r="U422" s="4" t="s">
        <v>129</v>
      </c>
      <c r="V422" s="4" t="s">
        <v>1820</v>
      </c>
      <c r="W422" s="4" t="s">
        <v>44</v>
      </c>
      <c r="X422" s="4" t="s">
        <v>36</v>
      </c>
      <c r="Y422" s="1" t="s">
        <v>27</v>
      </c>
      <c r="Z422" s="1" t="s">
        <v>27</v>
      </c>
      <c r="AA422" s="1" t="s">
        <v>27</v>
      </c>
      <c r="AC422" s="2" t="str">
        <f t="shared" si="120"/>
        <v>100</v>
      </c>
      <c r="AD422" s="2">
        <f t="shared" si="116"/>
        <v>0.75</v>
      </c>
      <c r="AE422" s="2">
        <f t="shared" si="121"/>
        <v>0.75</v>
      </c>
      <c r="AF422" s="2" t="str">
        <f t="shared" si="128"/>
        <v>10</v>
      </c>
      <c r="AG422" s="1" t="str">
        <f t="shared" si="126"/>
        <v>30</v>
      </c>
      <c r="AH422" s="4">
        <v>20</v>
      </c>
      <c r="AI422" s="1">
        <f t="shared" si="122"/>
        <v>12</v>
      </c>
      <c r="AJ422" s="1">
        <f t="shared" si="123"/>
        <v>3</v>
      </c>
      <c r="AK422" s="7">
        <f t="shared" si="127"/>
        <v>15</v>
      </c>
      <c r="AL422" s="1">
        <v>0</v>
      </c>
      <c r="AM422" s="1">
        <f t="shared" si="124"/>
        <v>15</v>
      </c>
      <c r="AO422" s="8">
        <v>15</v>
      </c>
      <c r="AP422" s="17"/>
      <c r="AR422" s="4">
        <v>5</v>
      </c>
      <c r="AS422" s="4">
        <v>10</v>
      </c>
      <c r="AT422" s="20"/>
      <c r="AU422" s="12">
        <f t="shared" si="125"/>
        <v>15</v>
      </c>
      <c r="AV422" s="17"/>
      <c r="AZ422" s="20"/>
      <c r="BA422" s="14">
        <f t="shared" si="117"/>
        <v>0</v>
      </c>
      <c r="BB422" s="17"/>
      <c r="BF422" s="20"/>
      <c r="BG422" s="16">
        <f t="shared" si="118"/>
        <v>0</v>
      </c>
      <c r="BH422" s="16">
        <f t="shared" si="119"/>
        <v>15</v>
      </c>
    </row>
    <row r="423" spans="1:61" ht="25.5" customHeight="1" x14ac:dyDescent="0.25">
      <c r="A423" s="1" t="s">
        <v>2499</v>
      </c>
      <c r="B423" s="1" t="s">
        <v>1506</v>
      </c>
      <c r="C423" s="1" t="s">
        <v>1806</v>
      </c>
      <c r="D423" s="2">
        <v>0.62</v>
      </c>
      <c r="E423" s="1" t="s">
        <v>1169</v>
      </c>
      <c r="F423" s="1" t="s">
        <v>1171</v>
      </c>
      <c r="G423" s="1" t="s">
        <v>27</v>
      </c>
      <c r="H423" s="1" t="s">
        <v>27</v>
      </c>
      <c r="I423" s="1" t="s">
        <v>27</v>
      </c>
      <c r="J423" s="4" t="s">
        <v>804</v>
      </c>
      <c r="K423" s="4">
        <v>100</v>
      </c>
      <c r="L423" s="4">
        <v>0</v>
      </c>
      <c r="M423" s="4" t="s">
        <v>1501</v>
      </c>
      <c r="N423" s="4" t="s">
        <v>1502</v>
      </c>
      <c r="O423" s="3" t="s">
        <v>33</v>
      </c>
      <c r="P423" s="3" t="s">
        <v>38</v>
      </c>
      <c r="Q423" s="74" t="s">
        <v>1505</v>
      </c>
      <c r="R423" s="4" t="s">
        <v>117</v>
      </c>
      <c r="S423" s="4" t="s">
        <v>1833</v>
      </c>
      <c r="T423" s="6" t="s">
        <v>2163</v>
      </c>
      <c r="U423" s="4" t="s">
        <v>151</v>
      </c>
      <c r="V423" s="4" t="s">
        <v>1820</v>
      </c>
      <c r="W423" s="4" t="s">
        <v>1905</v>
      </c>
      <c r="X423" s="4" t="s">
        <v>36</v>
      </c>
      <c r="Y423" s="1" t="s">
        <v>27</v>
      </c>
      <c r="Z423" s="1" t="s">
        <v>27</v>
      </c>
      <c r="AA423" s="1" t="s">
        <v>27</v>
      </c>
      <c r="AB423" s="1"/>
      <c r="AC423" s="2" t="str">
        <f t="shared" si="120"/>
        <v>100</v>
      </c>
      <c r="AD423" s="2">
        <f t="shared" si="116"/>
        <v>0.62</v>
      </c>
      <c r="AE423" s="2">
        <f t="shared" si="121"/>
        <v>0.62</v>
      </c>
      <c r="AF423" s="2" t="str">
        <f t="shared" si="128"/>
        <v>10</v>
      </c>
      <c r="AG423" s="1" t="str">
        <f t="shared" si="126"/>
        <v>30</v>
      </c>
      <c r="AH423" s="1">
        <v>35</v>
      </c>
      <c r="AI423" s="1">
        <f t="shared" si="122"/>
        <v>21.7</v>
      </c>
      <c r="AJ423" s="1">
        <f t="shared" si="123"/>
        <v>0</v>
      </c>
      <c r="AK423" s="7">
        <f t="shared" si="127"/>
        <v>21.7</v>
      </c>
      <c r="AL423" s="7">
        <v>0</v>
      </c>
      <c r="AM423" s="7">
        <f t="shared" si="124"/>
        <v>21.7</v>
      </c>
      <c r="AN423" s="7"/>
      <c r="AO423" s="8">
        <v>22</v>
      </c>
      <c r="AP423" s="9"/>
      <c r="AQ423" s="1"/>
      <c r="AR423" s="1">
        <v>5</v>
      </c>
      <c r="AS423" s="1">
        <v>10</v>
      </c>
      <c r="AT423" s="15">
        <v>7</v>
      </c>
      <c r="AU423" s="12">
        <f t="shared" si="125"/>
        <v>22</v>
      </c>
      <c r="AV423" s="9"/>
      <c r="AW423" s="1"/>
      <c r="AX423" s="1"/>
      <c r="AY423" s="1"/>
      <c r="AZ423" s="15"/>
      <c r="BA423" s="14">
        <f t="shared" si="117"/>
        <v>0</v>
      </c>
      <c r="BB423" s="9"/>
      <c r="BC423" s="1"/>
      <c r="BD423" s="1"/>
      <c r="BE423" s="1"/>
      <c r="BF423" s="15"/>
      <c r="BG423" s="16">
        <f t="shared" si="118"/>
        <v>0</v>
      </c>
      <c r="BH423" s="16">
        <f t="shared" si="119"/>
        <v>22</v>
      </c>
    </row>
    <row r="424" spans="1:61" ht="25.5" customHeight="1" x14ac:dyDescent="0.25">
      <c r="A424" s="4" t="s">
        <v>2505</v>
      </c>
      <c r="B424" s="1" t="s">
        <v>2120</v>
      </c>
      <c r="C424" s="1" t="s">
        <v>1806</v>
      </c>
      <c r="D424" s="2">
        <v>4.21</v>
      </c>
      <c r="E424" s="4" t="s">
        <v>1169</v>
      </c>
      <c r="F424" s="36" t="s">
        <v>1171</v>
      </c>
      <c r="G424" s="1" t="s">
        <v>27</v>
      </c>
      <c r="H424" s="1" t="s">
        <v>27</v>
      </c>
      <c r="I424" s="1" t="s">
        <v>27</v>
      </c>
      <c r="J424" s="4" t="s">
        <v>2970</v>
      </c>
      <c r="K424" s="46" t="s">
        <v>2170</v>
      </c>
      <c r="L424" s="46" t="s">
        <v>2169</v>
      </c>
      <c r="M424" s="46" t="s">
        <v>2178</v>
      </c>
      <c r="N424" s="4" t="s">
        <v>2411</v>
      </c>
      <c r="O424" s="4" t="s">
        <v>2391</v>
      </c>
      <c r="P424" s="4" t="s">
        <v>38</v>
      </c>
      <c r="Q424" s="76" t="s">
        <v>2410</v>
      </c>
      <c r="R424" s="4" t="s">
        <v>1836</v>
      </c>
      <c r="S424" s="4" t="s">
        <v>1835</v>
      </c>
      <c r="T424" s="6" t="s">
        <v>2163</v>
      </c>
      <c r="U424" s="4" t="s">
        <v>151</v>
      </c>
      <c r="V424" s="19" t="s">
        <v>1820</v>
      </c>
      <c r="W424" s="4" t="s">
        <v>1966</v>
      </c>
      <c r="X424" s="4" t="s">
        <v>36</v>
      </c>
      <c r="Y424" s="1" t="s">
        <v>27</v>
      </c>
      <c r="Z424" s="1" t="s">
        <v>27</v>
      </c>
      <c r="AA424" s="1" t="s">
        <v>27</v>
      </c>
      <c r="AC424" s="2" t="str">
        <f t="shared" si="120"/>
        <v>85</v>
      </c>
      <c r="AD424" s="2">
        <f t="shared" si="116"/>
        <v>4.21</v>
      </c>
      <c r="AE424" s="2">
        <f t="shared" si="121"/>
        <v>3.5785</v>
      </c>
      <c r="AF424" s="2" t="str">
        <f t="shared" si="128"/>
        <v>40</v>
      </c>
      <c r="AG424" s="1" t="str">
        <f t="shared" si="126"/>
        <v>30</v>
      </c>
      <c r="AH424" s="4">
        <v>50</v>
      </c>
      <c r="AI424" s="1">
        <f t="shared" si="122"/>
        <v>0</v>
      </c>
      <c r="AJ424" s="1">
        <f t="shared" si="123"/>
        <v>178.92500000000001</v>
      </c>
      <c r="AK424" s="7">
        <f t="shared" si="127"/>
        <v>178.92500000000001</v>
      </c>
      <c r="AL424" s="7">
        <v>0</v>
      </c>
      <c r="AM424" s="7">
        <f t="shared" si="124"/>
        <v>178.92500000000001</v>
      </c>
      <c r="AO424" s="8">
        <v>179</v>
      </c>
      <c r="AP424" s="17"/>
      <c r="AR424" s="4">
        <v>20</v>
      </c>
      <c r="AS424" s="4">
        <v>40</v>
      </c>
      <c r="AT424" s="20">
        <v>40</v>
      </c>
      <c r="AU424" s="12">
        <f t="shared" si="125"/>
        <v>100</v>
      </c>
      <c r="AV424" s="17">
        <v>40</v>
      </c>
      <c r="AW424" s="4">
        <v>39</v>
      </c>
      <c r="AZ424" s="20"/>
      <c r="BA424" s="14">
        <f t="shared" si="117"/>
        <v>79</v>
      </c>
      <c r="BB424" s="17"/>
      <c r="BF424" s="20"/>
      <c r="BG424" s="16">
        <f t="shared" si="118"/>
        <v>0</v>
      </c>
      <c r="BH424" s="16">
        <f t="shared" si="119"/>
        <v>179</v>
      </c>
    </row>
    <row r="425" spans="1:61" ht="25.5" customHeight="1" x14ac:dyDescent="0.25">
      <c r="A425" s="5" t="s">
        <v>2098</v>
      </c>
      <c r="B425" s="5" t="s">
        <v>1506</v>
      </c>
      <c r="C425" s="5" t="s">
        <v>2069</v>
      </c>
      <c r="D425" s="31">
        <v>22.75</v>
      </c>
      <c r="E425" s="5" t="s">
        <v>1169</v>
      </c>
      <c r="F425" s="5" t="s">
        <v>1171</v>
      </c>
      <c r="G425" s="5" t="s">
        <v>27</v>
      </c>
      <c r="H425" s="10" t="s">
        <v>27</v>
      </c>
      <c r="I425" s="10" t="s">
        <v>2099</v>
      </c>
      <c r="J425" s="5" t="s">
        <v>804</v>
      </c>
      <c r="K425" s="33">
        <v>100</v>
      </c>
      <c r="L425" s="5">
        <v>0</v>
      </c>
      <c r="M425" s="5" t="s">
        <v>898</v>
      </c>
      <c r="N425" s="34" t="s">
        <v>28</v>
      </c>
      <c r="O425" s="34" t="s">
        <v>33</v>
      </c>
      <c r="P425" s="10" t="s">
        <v>38</v>
      </c>
      <c r="Q425" s="10" t="s">
        <v>2304</v>
      </c>
      <c r="R425" s="5" t="s">
        <v>117</v>
      </c>
      <c r="S425" s="19" t="s">
        <v>2100</v>
      </c>
      <c r="T425" s="19" t="s">
        <v>2101</v>
      </c>
      <c r="U425" s="5" t="s">
        <v>2102</v>
      </c>
      <c r="V425" s="5" t="s">
        <v>1820</v>
      </c>
      <c r="W425" s="19" t="s">
        <v>2103</v>
      </c>
      <c r="X425" s="5" t="s">
        <v>2104</v>
      </c>
      <c r="Y425" s="5" t="s">
        <v>27</v>
      </c>
      <c r="Z425" s="5" t="s">
        <v>27</v>
      </c>
      <c r="AA425" s="5" t="s">
        <v>27</v>
      </c>
      <c r="AB425" s="5"/>
      <c r="AC425" s="2" t="str">
        <f t="shared" si="120"/>
        <v>65</v>
      </c>
      <c r="AD425" s="2">
        <f t="shared" si="116"/>
        <v>22.75</v>
      </c>
      <c r="AE425" s="2">
        <f t="shared" si="121"/>
        <v>14.7875</v>
      </c>
      <c r="AF425" s="2" t="str">
        <f t="shared" si="128"/>
        <v>70</v>
      </c>
      <c r="AG425" s="1" t="str">
        <f t="shared" si="126"/>
        <v>30</v>
      </c>
      <c r="AH425" s="36">
        <v>35</v>
      </c>
      <c r="AI425" s="1">
        <f t="shared" si="122"/>
        <v>517.5625</v>
      </c>
      <c r="AJ425" s="1">
        <f t="shared" si="123"/>
        <v>0</v>
      </c>
      <c r="AK425" s="7">
        <f t="shared" si="127"/>
        <v>517.5625</v>
      </c>
      <c r="AL425" s="58">
        <v>0</v>
      </c>
      <c r="AM425" s="1">
        <f t="shared" si="124"/>
        <v>517.5625</v>
      </c>
      <c r="AN425" s="28"/>
      <c r="AO425" s="47">
        <v>518</v>
      </c>
      <c r="AP425" s="49"/>
      <c r="AQ425" s="10"/>
      <c r="AR425" s="36"/>
      <c r="AS425" s="36"/>
      <c r="AT425" s="39"/>
      <c r="AU425" s="12">
        <f t="shared" si="125"/>
        <v>0</v>
      </c>
      <c r="AV425" s="13">
        <v>70</v>
      </c>
      <c r="AW425" s="36">
        <v>70</v>
      </c>
      <c r="AX425" s="36">
        <v>70</v>
      </c>
      <c r="AY425" s="36">
        <v>70</v>
      </c>
      <c r="AZ425" s="11">
        <v>70</v>
      </c>
      <c r="BA425" s="14">
        <f t="shared" si="117"/>
        <v>350</v>
      </c>
      <c r="BB425" s="49">
        <v>70</v>
      </c>
      <c r="BC425" s="36">
        <v>70</v>
      </c>
      <c r="BD425" s="36">
        <v>28</v>
      </c>
      <c r="BE425" s="36"/>
      <c r="BF425" s="40"/>
      <c r="BG425" s="16">
        <f t="shared" si="118"/>
        <v>168</v>
      </c>
      <c r="BH425" s="16">
        <f t="shared" si="119"/>
        <v>518</v>
      </c>
      <c r="BI425" s="5"/>
    </row>
    <row r="426" spans="1:61" ht="25.5" customHeight="1" x14ac:dyDescent="0.25">
      <c r="A426" s="1" t="s">
        <v>1521</v>
      </c>
      <c r="B426" s="1" t="s">
        <v>1522</v>
      </c>
      <c r="C426" s="1" t="s">
        <v>1806</v>
      </c>
      <c r="D426" s="2">
        <v>1.6</v>
      </c>
      <c r="E426" s="1" t="s">
        <v>1169</v>
      </c>
      <c r="F426" s="1" t="s">
        <v>1171</v>
      </c>
      <c r="G426" s="1" t="s">
        <v>27</v>
      </c>
      <c r="H426" s="1" t="s">
        <v>27</v>
      </c>
      <c r="I426" s="1" t="s">
        <v>27</v>
      </c>
      <c r="J426" s="4" t="s">
        <v>804</v>
      </c>
      <c r="K426" s="4">
        <v>100</v>
      </c>
      <c r="L426" s="4">
        <v>0</v>
      </c>
      <c r="M426" s="4" t="s">
        <v>30</v>
      </c>
      <c r="N426" s="4" t="s">
        <v>1523</v>
      </c>
      <c r="O426" s="3" t="s">
        <v>33</v>
      </c>
      <c r="P426" s="3" t="s">
        <v>38</v>
      </c>
      <c r="Q426" s="5" t="s">
        <v>1524</v>
      </c>
      <c r="R426" s="4" t="s">
        <v>2276</v>
      </c>
      <c r="S426" s="19" t="s">
        <v>2261</v>
      </c>
      <c r="T426" s="6" t="s">
        <v>2163</v>
      </c>
      <c r="U426" s="4" t="s">
        <v>1525</v>
      </c>
      <c r="V426" s="4" t="s">
        <v>1820</v>
      </c>
      <c r="W426" s="4" t="s">
        <v>51</v>
      </c>
      <c r="X426" s="4" t="s">
        <v>36</v>
      </c>
      <c r="Y426" s="1" t="s">
        <v>27</v>
      </c>
      <c r="Z426" s="1" t="s">
        <v>27</v>
      </c>
      <c r="AA426" s="1" t="s">
        <v>27</v>
      </c>
      <c r="AB426" s="1"/>
      <c r="AC426" s="2" t="str">
        <f t="shared" si="120"/>
        <v>85</v>
      </c>
      <c r="AD426" s="2">
        <f t="shared" si="116"/>
        <v>1.6</v>
      </c>
      <c r="AE426" s="2">
        <f t="shared" si="121"/>
        <v>1.36</v>
      </c>
      <c r="AF426" s="2" t="str">
        <f t="shared" si="128"/>
        <v>20</v>
      </c>
      <c r="AG426" s="1" t="str">
        <f t="shared" si="126"/>
        <v>30</v>
      </c>
      <c r="AH426" s="1">
        <v>35</v>
      </c>
      <c r="AI426" s="1">
        <f t="shared" si="122"/>
        <v>47.6</v>
      </c>
      <c r="AJ426" s="1">
        <f t="shared" si="123"/>
        <v>0</v>
      </c>
      <c r="AK426" s="7">
        <f t="shared" si="127"/>
        <v>47.6</v>
      </c>
      <c r="AL426" s="7">
        <v>0</v>
      </c>
      <c r="AM426" s="7">
        <f t="shared" si="124"/>
        <v>47.6</v>
      </c>
      <c r="AN426" s="7"/>
      <c r="AO426" s="8">
        <v>48</v>
      </c>
      <c r="AP426" s="9"/>
      <c r="AQ426" s="1"/>
      <c r="AR426" s="1">
        <v>10</v>
      </c>
      <c r="AS426" s="10">
        <v>20</v>
      </c>
      <c r="AT426" s="15">
        <v>18</v>
      </c>
      <c r="AU426" s="12">
        <f t="shared" si="125"/>
        <v>48</v>
      </c>
      <c r="AV426" s="9"/>
      <c r="AW426" s="1"/>
      <c r="AX426" s="1"/>
      <c r="AY426" s="1"/>
      <c r="AZ426" s="15"/>
      <c r="BA426" s="14">
        <f t="shared" si="117"/>
        <v>0</v>
      </c>
      <c r="BB426" s="9"/>
      <c r="BC426" s="1"/>
      <c r="BD426" s="1"/>
      <c r="BE426" s="1"/>
      <c r="BF426" s="15"/>
      <c r="BG426" s="16">
        <f t="shared" si="118"/>
        <v>0</v>
      </c>
      <c r="BH426" s="16">
        <f t="shared" si="119"/>
        <v>48</v>
      </c>
    </row>
    <row r="427" spans="1:61" ht="25.5" customHeight="1" x14ac:dyDescent="0.25">
      <c r="A427" s="1" t="s">
        <v>1526</v>
      </c>
      <c r="B427" s="1" t="s">
        <v>1527</v>
      </c>
      <c r="C427" s="1" t="s">
        <v>1806</v>
      </c>
      <c r="D427" s="2">
        <v>1.5</v>
      </c>
      <c r="E427" s="1" t="s">
        <v>1169</v>
      </c>
      <c r="F427" s="1" t="s">
        <v>1171</v>
      </c>
      <c r="G427" s="1" t="s">
        <v>27</v>
      </c>
      <c r="H427" s="1" t="s">
        <v>27</v>
      </c>
      <c r="I427" s="1" t="s">
        <v>27</v>
      </c>
      <c r="J427" s="4" t="s">
        <v>804</v>
      </c>
      <c r="K427" s="4">
        <v>100</v>
      </c>
      <c r="L427" s="4">
        <v>0</v>
      </c>
      <c r="M427" s="4" t="s">
        <v>30</v>
      </c>
      <c r="N427" s="4" t="s">
        <v>1528</v>
      </c>
      <c r="O427" s="3" t="s">
        <v>33</v>
      </c>
      <c r="P427" s="3" t="s">
        <v>38</v>
      </c>
      <c r="Q427" s="74" t="s">
        <v>1529</v>
      </c>
      <c r="R427" s="4" t="s">
        <v>2276</v>
      </c>
      <c r="S427" s="19" t="s">
        <v>2261</v>
      </c>
      <c r="T427" s="6" t="s">
        <v>2163</v>
      </c>
      <c r="U427" s="4" t="s">
        <v>151</v>
      </c>
      <c r="V427" s="4" t="s">
        <v>1820</v>
      </c>
      <c r="W427" s="4" t="s">
        <v>1889</v>
      </c>
      <c r="X427" s="4" t="s">
        <v>36</v>
      </c>
      <c r="Y427" s="1" t="s">
        <v>27</v>
      </c>
      <c r="Z427" s="1" t="s">
        <v>27</v>
      </c>
      <c r="AA427" s="1" t="s">
        <v>27</v>
      </c>
      <c r="AB427" s="1"/>
      <c r="AC427" s="2" t="str">
        <f t="shared" si="120"/>
        <v>85</v>
      </c>
      <c r="AD427" s="2">
        <f t="shared" si="116"/>
        <v>1.5</v>
      </c>
      <c r="AE427" s="2">
        <f t="shared" si="121"/>
        <v>1.2749999999999999</v>
      </c>
      <c r="AF427" s="2" t="str">
        <f t="shared" si="128"/>
        <v>20</v>
      </c>
      <c r="AG427" s="1" t="str">
        <f t="shared" si="126"/>
        <v>30</v>
      </c>
      <c r="AH427" s="1">
        <v>35</v>
      </c>
      <c r="AI427" s="1">
        <f t="shared" si="122"/>
        <v>44.625</v>
      </c>
      <c r="AJ427" s="1">
        <f t="shared" si="123"/>
        <v>0</v>
      </c>
      <c r="AK427" s="7">
        <f t="shared" si="127"/>
        <v>44.625</v>
      </c>
      <c r="AL427" s="7">
        <v>0</v>
      </c>
      <c r="AM427" s="7">
        <f t="shared" si="124"/>
        <v>44.625</v>
      </c>
      <c r="AN427" s="7"/>
      <c r="AO427" s="8">
        <v>45</v>
      </c>
      <c r="AP427" s="9"/>
      <c r="AQ427" s="1"/>
      <c r="AR427" s="1">
        <v>10</v>
      </c>
      <c r="AS427" s="10">
        <v>20</v>
      </c>
      <c r="AT427" s="15">
        <v>15</v>
      </c>
      <c r="AU427" s="12">
        <f t="shared" si="125"/>
        <v>45</v>
      </c>
      <c r="AV427" s="9"/>
      <c r="AW427" s="1"/>
      <c r="AX427" s="1"/>
      <c r="AY427" s="1"/>
      <c r="AZ427" s="15"/>
      <c r="BA427" s="14">
        <f t="shared" si="117"/>
        <v>0</v>
      </c>
      <c r="BB427" s="9"/>
      <c r="BC427" s="1"/>
      <c r="BD427" s="1"/>
      <c r="BE427" s="1"/>
      <c r="BF427" s="15"/>
      <c r="BG427" s="16">
        <f t="shared" si="118"/>
        <v>0</v>
      </c>
      <c r="BH427" s="16">
        <f t="shared" si="119"/>
        <v>45</v>
      </c>
    </row>
    <row r="428" spans="1:61" ht="25.5" customHeight="1" x14ac:dyDescent="0.25">
      <c r="A428" s="1" t="s">
        <v>1458</v>
      </c>
      <c r="B428" s="1" t="s">
        <v>1459</v>
      </c>
      <c r="C428" s="1" t="s">
        <v>1806</v>
      </c>
      <c r="D428" s="2">
        <v>14.28</v>
      </c>
      <c r="E428" s="1" t="s">
        <v>1169</v>
      </c>
      <c r="F428" s="1" t="s">
        <v>1171</v>
      </c>
      <c r="G428" s="1" t="s">
        <v>1460</v>
      </c>
      <c r="H428" s="1" t="s">
        <v>27</v>
      </c>
      <c r="I428" s="1" t="s">
        <v>27</v>
      </c>
      <c r="J428" s="4" t="s">
        <v>95</v>
      </c>
      <c r="K428" s="4">
        <v>50</v>
      </c>
      <c r="L428" s="4">
        <v>50</v>
      </c>
      <c r="M428" s="4" t="s">
        <v>1461</v>
      </c>
      <c r="N428" s="4" t="s">
        <v>1462</v>
      </c>
      <c r="O428" s="3" t="s">
        <v>33</v>
      </c>
      <c r="P428" s="3" t="s">
        <v>38</v>
      </c>
      <c r="Q428" s="76" t="s">
        <v>1463</v>
      </c>
      <c r="R428" s="4" t="s">
        <v>2554</v>
      </c>
      <c r="S428" s="4" t="s">
        <v>2157</v>
      </c>
      <c r="T428" s="6" t="s">
        <v>2163</v>
      </c>
      <c r="U428" s="4" t="s">
        <v>1880</v>
      </c>
      <c r="V428" s="4" t="s">
        <v>2589</v>
      </c>
      <c r="W428" s="3" t="s">
        <v>1917</v>
      </c>
      <c r="X428" s="4" t="s">
        <v>36</v>
      </c>
      <c r="Y428" s="1" t="s">
        <v>27</v>
      </c>
      <c r="Z428" s="1" t="s">
        <v>27</v>
      </c>
      <c r="AA428" s="1" t="s">
        <v>27</v>
      </c>
      <c r="AB428" s="1"/>
      <c r="AC428" s="2" t="str">
        <f t="shared" si="120"/>
        <v>65</v>
      </c>
      <c r="AD428" s="2">
        <f t="shared" si="116"/>
        <v>14.28</v>
      </c>
      <c r="AE428" s="2">
        <f t="shared" si="121"/>
        <v>9.282</v>
      </c>
      <c r="AF428" s="2" t="str">
        <f t="shared" si="128"/>
        <v>70</v>
      </c>
      <c r="AG428" s="1" t="str">
        <f t="shared" si="126"/>
        <v>30</v>
      </c>
      <c r="AH428" s="1">
        <v>35</v>
      </c>
      <c r="AI428" s="1">
        <f t="shared" si="122"/>
        <v>162.435</v>
      </c>
      <c r="AJ428" s="1">
        <f t="shared" si="123"/>
        <v>162.435</v>
      </c>
      <c r="AK428" s="7">
        <f t="shared" si="127"/>
        <v>324.87</v>
      </c>
      <c r="AL428" s="7">
        <v>0</v>
      </c>
      <c r="AM428" s="7">
        <f t="shared" si="124"/>
        <v>324.87</v>
      </c>
      <c r="AN428" s="7"/>
      <c r="AO428" s="8">
        <v>325</v>
      </c>
      <c r="AP428" s="9"/>
      <c r="AQ428" s="10"/>
      <c r="AR428" s="1">
        <v>35</v>
      </c>
      <c r="AS428" s="1">
        <v>70</v>
      </c>
      <c r="AT428" s="15">
        <v>70</v>
      </c>
      <c r="AU428" s="12">
        <f t="shared" si="125"/>
        <v>175</v>
      </c>
      <c r="AV428" s="9">
        <v>70</v>
      </c>
      <c r="AW428" s="1">
        <v>70</v>
      </c>
      <c r="AX428" s="1">
        <v>10</v>
      </c>
      <c r="AY428" s="1"/>
      <c r="AZ428" s="15"/>
      <c r="BA428" s="14">
        <f t="shared" si="117"/>
        <v>150</v>
      </c>
      <c r="BB428" s="9"/>
      <c r="BC428" s="1"/>
      <c r="BD428" s="1"/>
      <c r="BE428" s="1"/>
      <c r="BF428" s="15"/>
      <c r="BG428" s="16">
        <f t="shared" si="118"/>
        <v>0</v>
      </c>
      <c r="BH428" s="16">
        <f t="shared" si="119"/>
        <v>325</v>
      </c>
    </row>
    <row r="429" spans="1:61" ht="25.5" customHeight="1" x14ac:dyDescent="0.25">
      <c r="A429" s="1" t="s">
        <v>2498</v>
      </c>
      <c r="B429" s="1" t="s">
        <v>1513</v>
      </c>
      <c r="C429" s="1" t="s">
        <v>1806</v>
      </c>
      <c r="D429" s="2">
        <v>11.51</v>
      </c>
      <c r="E429" s="1" t="s">
        <v>1169</v>
      </c>
      <c r="F429" s="1" t="s">
        <v>1171</v>
      </c>
      <c r="G429" s="1" t="s">
        <v>27</v>
      </c>
      <c r="H429" s="1" t="s">
        <v>27</v>
      </c>
      <c r="I429" s="1" t="s">
        <v>27</v>
      </c>
      <c r="J429" s="4" t="s">
        <v>804</v>
      </c>
      <c r="K429" s="3">
        <v>100</v>
      </c>
      <c r="L429" s="3">
        <v>0</v>
      </c>
      <c r="M429" s="4" t="s">
        <v>28</v>
      </c>
      <c r="N429" s="4" t="s">
        <v>2590</v>
      </c>
      <c r="O429" s="4" t="s">
        <v>2246</v>
      </c>
      <c r="P429" s="3" t="s">
        <v>38</v>
      </c>
      <c r="Q429" s="5" t="s">
        <v>2526</v>
      </c>
      <c r="R429" s="4" t="s">
        <v>1836</v>
      </c>
      <c r="S429" s="19" t="s">
        <v>1835</v>
      </c>
      <c r="T429" s="6" t="s">
        <v>2163</v>
      </c>
      <c r="U429" s="4" t="s">
        <v>1503</v>
      </c>
      <c r="V429" s="4" t="s">
        <v>1820</v>
      </c>
      <c r="W429" s="4" t="s">
        <v>1882</v>
      </c>
      <c r="X429" s="4" t="s">
        <v>36</v>
      </c>
      <c r="Y429" s="1" t="s">
        <v>27</v>
      </c>
      <c r="Z429" s="1" t="s">
        <v>27</v>
      </c>
      <c r="AA429" s="1" t="s">
        <v>27</v>
      </c>
      <c r="AB429" s="1"/>
      <c r="AC429" s="2" t="str">
        <f t="shared" si="120"/>
        <v>65</v>
      </c>
      <c r="AD429" s="2">
        <f t="shared" si="116"/>
        <v>11.51</v>
      </c>
      <c r="AE429" s="2">
        <f t="shared" si="121"/>
        <v>7.4814999999999996</v>
      </c>
      <c r="AF429" s="2" t="str">
        <f t="shared" si="128"/>
        <v>70</v>
      </c>
      <c r="AG429" s="1" t="str">
        <f t="shared" si="126"/>
        <v>30</v>
      </c>
      <c r="AH429" s="1">
        <v>35</v>
      </c>
      <c r="AI429" s="1">
        <f t="shared" si="122"/>
        <v>261.85249999999996</v>
      </c>
      <c r="AJ429" s="1">
        <f t="shared" si="123"/>
        <v>0</v>
      </c>
      <c r="AK429" s="7">
        <f t="shared" si="127"/>
        <v>261.85249999999996</v>
      </c>
      <c r="AL429" s="7">
        <v>0</v>
      </c>
      <c r="AM429" s="7">
        <f t="shared" si="124"/>
        <v>261.85249999999996</v>
      </c>
      <c r="AN429" s="7"/>
      <c r="AO429" s="8">
        <v>262</v>
      </c>
      <c r="AP429" s="9"/>
      <c r="AQ429" s="1"/>
      <c r="AR429" s="1">
        <v>35</v>
      </c>
      <c r="AS429" s="1">
        <v>70</v>
      </c>
      <c r="AT429" s="15">
        <v>70</v>
      </c>
      <c r="AU429" s="12">
        <f t="shared" si="125"/>
        <v>175</v>
      </c>
      <c r="AV429" s="9">
        <v>70</v>
      </c>
      <c r="AW429" s="1">
        <v>13</v>
      </c>
      <c r="AX429" s="1"/>
      <c r="AY429" s="1"/>
      <c r="AZ429" s="15"/>
      <c r="BA429" s="14">
        <f t="shared" si="117"/>
        <v>83</v>
      </c>
      <c r="BB429" s="9"/>
      <c r="BC429" s="1"/>
      <c r="BD429" s="1"/>
      <c r="BE429" s="1"/>
      <c r="BF429" s="15"/>
      <c r="BG429" s="16">
        <f t="shared" si="118"/>
        <v>0</v>
      </c>
      <c r="BH429" s="16">
        <f t="shared" si="119"/>
        <v>258</v>
      </c>
    </row>
    <row r="430" spans="1:61" ht="25.5" customHeight="1" x14ac:dyDescent="0.25">
      <c r="A430" s="1" t="s">
        <v>1485</v>
      </c>
      <c r="B430" s="1" t="s">
        <v>1486</v>
      </c>
      <c r="C430" s="21" t="s">
        <v>1815</v>
      </c>
      <c r="D430" s="2">
        <v>9.09</v>
      </c>
      <c r="E430" s="1" t="s">
        <v>1169</v>
      </c>
      <c r="F430" s="1" t="s">
        <v>1171</v>
      </c>
      <c r="G430" s="1" t="s">
        <v>1487</v>
      </c>
      <c r="H430" s="1" t="s">
        <v>1822</v>
      </c>
      <c r="I430" s="1" t="s">
        <v>27</v>
      </c>
      <c r="J430" s="18" t="s">
        <v>804</v>
      </c>
      <c r="K430" s="5">
        <v>90</v>
      </c>
      <c r="L430" s="5">
        <v>10</v>
      </c>
      <c r="M430" s="4" t="s">
        <v>1488</v>
      </c>
      <c r="N430" s="4" t="s">
        <v>1489</v>
      </c>
      <c r="O430" s="3" t="s">
        <v>33</v>
      </c>
      <c r="P430" s="4" t="s">
        <v>38</v>
      </c>
      <c r="Q430" s="18" t="s">
        <v>2333</v>
      </c>
      <c r="R430" s="4" t="s">
        <v>1836</v>
      </c>
      <c r="S430" s="4" t="s">
        <v>1835</v>
      </c>
      <c r="T430" s="4" t="s">
        <v>1818</v>
      </c>
      <c r="U430" s="4" t="s">
        <v>1490</v>
      </c>
      <c r="V430" s="4" t="s">
        <v>1820</v>
      </c>
      <c r="W430" s="3" t="s">
        <v>51</v>
      </c>
      <c r="X430" s="4" t="s">
        <v>36</v>
      </c>
      <c r="Y430" s="24">
        <v>43174</v>
      </c>
      <c r="Z430" s="4" t="s">
        <v>38</v>
      </c>
      <c r="AA430" s="24" t="s">
        <v>27</v>
      </c>
      <c r="AB430" s="24"/>
      <c r="AC430" s="2" t="str">
        <f t="shared" si="120"/>
        <v>80</v>
      </c>
      <c r="AD430" s="2">
        <f t="shared" si="116"/>
        <v>9.09</v>
      </c>
      <c r="AE430" s="2">
        <f t="shared" si="121"/>
        <v>7.2720000000000002</v>
      </c>
      <c r="AF430" s="1" t="str">
        <f t="shared" si="128"/>
        <v>40</v>
      </c>
      <c r="AG430" s="1" t="s">
        <v>829</v>
      </c>
      <c r="AH430" s="36" t="s">
        <v>27</v>
      </c>
      <c r="AI430" s="1">
        <f t="shared" si="122"/>
        <v>146.69999999999999</v>
      </c>
      <c r="AJ430" s="1">
        <f t="shared" si="123"/>
        <v>16.3</v>
      </c>
      <c r="AK430" s="25">
        <v>163</v>
      </c>
      <c r="AL430" s="1">
        <v>0</v>
      </c>
      <c r="AM430" s="1">
        <f t="shared" si="124"/>
        <v>163</v>
      </c>
      <c r="AN430" s="1"/>
      <c r="AO430" s="42">
        <v>136</v>
      </c>
      <c r="AP430" s="17">
        <v>40</v>
      </c>
      <c r="AQ430" s="4">
        <v>40</v>
      </c>
      <c r="AR430" s="4">
        <v>40</v>
      </c>
      <c r="AS430" s="4">
        <v>16</v>
      </c>
      <c r="AT430" s="20"/>
      <c r="AU430" s="12">
        <f t="shared" si="125"/>
        <v>136</v>
      </c>
      <c r="AV430" s="17"/>
      <c r="AZ430" s="20"/>
      <c r="BA430" s="14">
        <f t="shared" si="117"/>
        <v>0</v>
      </c>
      <c r="BB430" s="17"/>
      <c r="BF430" s="20"/>
      <c r="BG430" s="16">
        <f t="shared" si="118"/>
        <v>0</v>
      </c>
      <c r="BH430" s="16">
        <f t="shared" si="119"/>
        <v>136</v>
      </c>
    </row>
    <row r="431" spans="1:61" ht="25.5" customHeight="1" x14ac:dyDescent="0.25">
      <c r="A431" s="1" t="s">
        <v>1507</v>
      </c>
      <c r="B431" s="1" t="s">
        <v>1508</v>
      </c>
      <c r="C431" s="1" t="s">
        <v>1806</v>
      </c>
      <c r="D431" s="2">
        <v>0.75</v>
      </c>
      <c r="E431" s="1" t="s">
        <v>1169</v>
      </c>
      <c r="F431" s="1" t="s">
        <v>1171</v>
      </c>
      <c r="G431" s="1" t="s">
        <v>27</v>
      </c>
      <c r="H431" s="1" t="s">
        <v>27</v>
      </c>
      <c r="I431" s="1" t="s">
        <v>27</v>
      </c>
      <c r="J431" s="4" t="s">
        <v>95</v>
      </c>
      <c r="K431" s="4">
        <v>50</v>
      </c>
      <c r="L431" s="4">
        <v>50</v>
      </c>
      <c r="M431" s="4" t="s">
        <v>1509</v>
      </c>
      <c r="N431" s="4" t="s">
        <v>1510</v>
      </c>
      <c r="O431" s="3" t="s">
        <v>33</v>
      </c>
      <c r="P431" s="3" t="s">
        <v>38</v>
      </c>
      <c r="Q431" s="74" t="s">
        <v>119</v>
      </c>
      <c r="R431" s="4" t="s">
        <v>1836</v>
      </c>
      <c r="S431" s="19" t="s">
        <v>1835</v>
      </c>
      <c r="T431" s="6" t="s">
        <v>2163</v>
      </c>
      <c r="U431" s="4" t="s">
        <v>151</v>
      </c>
      <c r="V431" s="4" t="s">
        <v>1868</v>
      </c>
      <c r="W431" s="3" t="s">
        <v>1895</v>
      </c>
      <c r="X431" s="4" t="s">
        <v>36</v>
      </c>
      <c r="Y431" s="1" t="s">
        <v>27</v>
      </c>
      <c r="Z431" s="1" t="s">
        <v>27</v>
      </c>
      <c r="AA431" s="1" t="s">
        <v>27</v>
      </c>
      <c r="AB431" s="1"/>
      <c r="AC431" s="2" t="str">
        <f t="shared" si="120"/>
        <v>100</v>
      </c>
      <c r="AD431" s="2">
        <f t="shared" si="116"/>
        <v>0.75</v>
      </c>
      <c r="AE431" s="2">
        <f t="shared" si="121"/>
        <v>0.75</v>
      </c>
      <c r="AF431" s="2" t="str">
        <f t="shared" si="128"/>
        <v>20</v>
      </c>
      <c r="AG431" s="1" t="str">
        <f>IF(AK431&lt;=10,"24",IF(AK431&gt;10,"30"))</f>
        <v>30</v>
      </c>
      <c r="AH431" s="1">
        <v>35</v>
      </c>
      <c r="AI431" s="1">
        <f t="shared" si="122"/>
        <v>13.125</v>
      </c>
      <c r="AJ431" s="1">
        <f t="shared" si="123"/>
        <v>13.125</v>
      </c>
      <c r="AK431" s="7">
        <f>AE431*AH431</f>
        <v>26.25</v>
      </c>
      <c r="AL431" s="7">
        <v>0</v>
      </c>
      <c r="AM431" s="7">
        <f t="shared" si="124"/>
        <v>26.25</v>
      </c>
      <c r="AN431" s="7"/>
      <c r="AO431" s="8">
        <v>26</v>
      </c>
      <c r="AP431" s="9"/>
      <c r="AQ431" s="10"/>
      <c r="AR431" s="1">
        <v>10</v>
      </c>
      <c r="AS431" s="1">
        <v>16</v>
      </c>
      <c r="AT431" s="15"/>
      <c r="AU431" s="12">
        <f t="shared" si="125"/>
        <v>26</v>
      </c>
      <c r="AV431" s="9"/>
      <c r="AW431" s="1"/>
      <c r="AX431" s="1"/>
      <c r="AY431" s="1"/>
      <c r="AZ431" s="15"/>
      <c r="BA431" s="14">
        <f t="shared" si="117"/>
        <v>0</v>
      </c>
      <c r="BB431" s="9"/>
      <c r="BC431" s="1"/>
      <c r="BD431" s="1"/>
      <c r="BE431" s="1"/>
      <c r="BF431" s="15"/>
      <c r="BG431" s="16">
        <f t="shared" si="118"/>
        <v>0</v>
      </c>
      <c r="BH431" s="16">
        <f t="shared" si="119"/>
        <v>26</v>
      </c>
    </row>
    <row r="432" spans="1:61" ht="25.5" customHeight="1" x14ac:dyDescent="0.25">
      <c r="A432" s="4" t="s">
        <v>1167</v>
      </c>
      <c r="B432" s="4" t="s">
        <v>1168</v>
      </c>
      <c r="C432" s="5" t="s">
        <v>1816</v>
      </c>
      <c r="D432" s="21">
        <v>0.02</v>
      </c>
      <c r="E432" s="4" t="s">
        <v>1169</v>
      </c>
      <c r="F432" s="4" t="s">
        <v>1171</v>
      </c>
      <c r="G432" s="4" t="s">
        <v>1170</v>
      </c>
      <c r="H432" s="1" t="s">
        <v>1823</v>
      </c>
      <c r="I432" s="1" t="s">
        <v>27</v>
      </c>
      <c r="J432" s="18" t="s">
        <v>804</v>
      </c>
      <c r="K432" s="22">
        <v>80</v>
      </c>
      <c r="L432" s="4">
        <v>20</v>
      </c>
      <c r="M432" s="23" t="s">
        <v>792</v>
      </c>
      <c r="N432" s="23" t="s">
        <v>870</v>
      </c>
      <c r="O432" s="3" t="s">
        <v>33</v>
      </c>
      <c r="P432" s="4" t="s">
        <v>38</v>
      </c>
      <c r="Q432" s="85" t="s">
        <v>2296</v>
      </c>
      <c r="R432" s="5"/>
      <c r="S432" s="5"/>
      <c r="T432" s="5"/>
      <c r="U432" s="5"/>
      <c r="V432" s="5"/>
      <c r="W432" s="5"/>
      <c r="X432" s="5" t="s">
        <v>36</v>
      </c>
      <c r="Y432" s="24">
        <v>42814</v>
      </c>
      <c r="Z432" s="4" t="s">
        <v>38</v>
      </c>
      <c r="AA432" s="24" t="s">
        <v>27</v>
      </c>
      <c r="AB432" s="24"/>
      <c r="AC432" s="2" t="str">
        <f t="shared" si="120"/>
        <v>100</v>
      </c>
      <c r="AD432" s="2">
        <f t="shared" si="116"/>
        <v>0.02</v>
      </c>
      <c r="AE432" s="2">
        <f t="shared" si="121"/>
        <v>0.02</v>
      </c>
      <c r="AF432" s="1" t="str">
        <f t="shared" si="128"/>
        <v>5</v>
      </c>
      <c r="AG432" s="1" t="s">
        <v>829</v>
      </c>
      <c r="AH432" s="1" t="s">
        <v>27</v>
      </c>
      <c r="AI432" s="1">
        <f t="shared" si="122"/>
        <v>1.6</v>
      </c>
      <c r="AJ432" s="1">
        <f t="shared" si="123"/>
        <v>0.4</v>
      </c>
      <c r="AK432" s="25">
        <v>2</v>
      </c>
      <c r="AL432" s="1">
        <v>0</v>
      </c>
      <c r="AM432" s="1">
        <f t="shared" si="124"/>
        <v>2</v>
      </c>
      <c r="AN432" s="1"/>
      <c r="AO432" s="47">
        <v>1</v>
      </c>
      <c r="AP432" s="27">
        <v>1</v>
      </c>
      <c r="AQ432" s="25"/>
      <c r="AR432" s="28"/>
      <c r="AS432" s="25"/>
      <c r="AT432" s="29"/>
      <c r="AU432" s="12">
        <f t="shared" si="125"/>
        <v>1</v>
      </c>
      <c r="AV432" s="30"/>
      <c r="AW432" s="28"/>
      <c r="AX432" s="1"/>
      <c r="AY432" s="1"/>
      <c r="AZ432" s="15"/>
      <c r="BA432" s="14">
        <f t="shared" si="117"/>
        <v>0</v>
      </c>
      <c r="BB432" s="9"/>
      <c r="BC432" s="1"/>
      <c r="BD432" s="1"/>
      <c r="BE432" s="1"/>
      <c r="BF432" s="15"/>
      <c r="BG432" s="16">
        <f t="shared" si="118"/>
        <v>0</v>
      </c>
      <c r="BH432" s="16">
        <f t="shared" si="119"/>
        <v>1</v>
      </c>
    </row>
    <row r="433" spans="1:86" ht="25.5" customHeight="1" x14ac:dyDescent="0.25">
      <c r="A433" s="1" t="s">
        <v>1482</v>
      </c>
      <c r="B433" s="1" t="s">
        <v>1483</v>
      </c>
      <c r="C433" s="1" t="s">
        <v>1806</v>
      </c>
      <c r="D433" s="2">
        <v>0.23</v>
      </c>
      <c r="E433" s="1" t="s">
        <v>1169</v>
      </c>
      <c r="F433" s="1" t="s">
        <v>1171</v>
      </c>
      <c r="G433" s="1" t="s">
        <v>27</v>
      </c>
      <c r="H433" s="1" t="s">
        <v>27</v>
      </c>
      <c r="I433" s="1" t="s">
        <v>27</v>
      </c>
      <c r="J433" s="4" t="s">
        <v>804</v>
      </c>
      <c r="K433" s="4">
        <v>90</v>
      </c>
      <c r="L433" s="4">
        <v>10</v>
      </c>
      <c r="M433" s="4" t="s">
        <v>1993</v>
      </c>
      <c r="N433" s="4" t="s">
        <v>1484</v>
      </c>
      <c r="O433" s="3" t="s">
        <v>33</v>
      </c>
      <c r="P433" s="3" t="s">
        <v>38</v>
      </c>
      <c r="Q433" s="5" t="s">
        <v>78</v>
      </c>
      <c r="R433" s="4" t="s">
        <v>1836</v>
      </c>
      <c r="S433" s="19" t="s">
        <v>1835</v>
      </c>
      <c r="T433" s="6" t="s">
        <v>2163</v>
      </c>
      <c r="U433" s="4" t="s">
        <v>151</v>
      </c>
      <c r="V433" s="4" t="s">
        <v>1820</v>
      </c>
      <c r="W433" s="4" t="s">
        <v>1897</v>
      </c>
      <c r="X433" s="4" t="s">
        <v>36</v>
      </c>
      <c r="Y433" s="1" t="s">
        <v>27</v>
      </c>
      <c r="Z433" s="1" t="s">
        <v>27</v>
      </c>
      <c r="AA433" s="1" t="s">
        <v>27</v>
      </c>
      <c r="AB433" s="1"/>
      <c r="AC433" s="2" t="str">
        <f t="shared" si="120"/>
        <v>100</v>
      </c>
      <c r="AD433" s="2">
        <f t="shared" si="116"/>
        <v>0.23</v>
      </c>
      <c r="AE433" s="2">
        <f t="shared" si="121"/>
        <v>0.23</v>
      </c>
      <c r="AF433" s="2" t="str">
        <f t="shared" si="128"/>
        <v>5</v>
      </c>
      <c r="AG433" s="1" t="str">
        <f>IF(AK433&lt;=10,"24",IF(AK433&gt;10,"30"))</f>
        <v>24</v>
      </c>
      <c r="AH433" s="1">
        <v>35</v>
      </c>
      <c r="AI433" s="1">
        <f t="shared" si="122"/>
        <v>7.245000000000001</v>
      </c>
      <c r="AJ433" s="1">
        <f t="shared" si="123"/>
        <v>0.80500000000000005</v>
      </c>
      <c r="AK433" s="7">
        <f>AE433*AH433</f>
        <v>8.0500000000000007</v>
      </c>
      <c r="AL433" s="7">
        <v>0</v>
      </c>
      <c r="AM433" s="7">
        <f t="shared" si="124"/>
        <v>8.0500000000000007</v>
      </c>
      <c r="AN433" s="7"/>
      <c r="AO433" s="8">
        <v>8</v>
      </c>
      <c r="AP433" s="9"/>
      <c r="AQ433" s="1"/>
      <c r="AR433" s="45">
        <v>5</v>
      </c>
      <c r="AS433" s="1">
        <v>3</v>
      </c>
      <c r="AT433" s="15"/>
      <c r="AU433" s="12">
        <f t="shared" si="125"/>
        <v>8</v>
      </c>
      <c r="AV433" s="9"/>
      <c r="AW433" s="1"/>
      <c r="AX433" s="1"/>
      <c r="AY433" s="1"/>
      <c r="AZ433" s="15"/>
      <c r="BA433" s="14">
        <f t="shared" si="117"/>
        <v>0</v>
      </c>
      <c r="BB433" s="9"/>
      <c r="BC433" s="1"/>
      <c r="BD433" s="1"/>
      <c r="BE433" s="1"/>
      <c r="BF433" s="15"/>
      <c r="BG433" s="16">
        <f t="shared" si="118"/>
        <v>0</v>
      </c>
      <c r="BH433" s="16">
        <f t="shared" si="119"/>
        <v>8</v>
      </c>
    </row>
    <row r="434" spans="1:86" ht="25.5" customHeight="1" x14ac:dyDescent="0.25">
      <c r="A434" s="43" t="s">
        <v>1452</v>
      </c>
      <c r="B434" s="43" t="s">
        <v>1453</v>
      </c>
      <c r="C434" s="21" t="s">
        <v>1815</v>
      </c>
      <c r="D434" s="2">
        <v>14.41</v>
      </c>
      <c r="E434" s="43" t="s">
        <v>1169</v>
      </c>
      <c r="F434" s="43" t="s">
        <v>1171</v>
      </c>
      <c r="G434" s="43" t="s">
        <v>1454</v>
      </c>
      <c r="H434" s="1" t="s">
        <v>1824</v>
      </c>
      <c r="I434" s="1" t="s">
        <v>27</v>
      </c>
      <c r="J434" s="4" t="s">
        <v>804</v>
      </c>
      <c r="K434" s="3">
        <v>100</v>
      </c>
      <c r="L434" s="3">
        <v>0</v>
      </c>
      <c r="M434" s="3" t="s">
        <v>1455</v>
      </c>
      <c r="N434" s="3" t="s">
        <v>1456</v>
      </c>
      <c r="O434" s="3" t="s">
        <v>2288</v>
      </c>
      <c r="P434" s="4" t="s">
        <v>38</v>
      </c>
      <c r="Q434" s="18" t="s">
        <v>2334</v>
      </c>
      <c r="R434" s="4" t="s">
        <v>1836</v>
      </c>
      <c r="S434" s="4" t="s">
        <v>1835</v>
      </c>
      <c r="T434" s="4" t="s">
        <v>1818</v>
      </c>
      <c r="U434" s="4" t="s">
        <v>727</v>
      </c>
      <c r="V434" s="4" t="s">
        <v>1820</v>
      </c>
      <c r="W434" s="3" t="s">
        <v>1457</v>
      </c>
      <c r="X434" s="4" t="s">
        <v>36</v>
      </c>
      <c r="Y434" s="54">
        <v>38509</v>
      </c>
      <c r="Z434" s="18" t="s">
        <v>38</v>
      </c>
      <c r="AA434" s="24" t="s">
        <v>27</v>
      </c>
      <c r="AB434" s="24"/>
      <c r="AC434" s="2" t="str">
        <f t="shared" si="120"/>
        <v>65</v>
      </c>
      <c r="AD434" s="2">
        <f t="shared" si="116"/>
        <v>14.41</v>
      </c>
      <c r="AE434" s="2">
        <f t="shared" si="121"/>
        <v>9.3665000000000003</v>
      </c>
      <c r="AF434" s="1">
        <v>50</v>
      </c>
      <c r="AG434" s="1">
        <v>24</v>
      </c>
      <c r="AH434" s="36" t="s">
        <v>27</v>
      </c>
      <c r="AI434" s="1">
        <f t="shared" si="122"/>
        <v>296</v>
      </c>
      <c r="AJ434" s="1">
        <f t="shared" si="123"/>
        <v>0</v>
      </c>
      <c r="AK434" s="25">
        <v>296</v>
      </c>
      <c r="AL434" s="1">
        <v>0</v>
      </c>
      <c r="AM434" s="1">
        <f t="shared" si="124"/>
        <v>296</v>
      </c>
      <c r="AN434" s="1"/>
      <c r="AO434" s="26">
        <v>296</v>
      </c>
      <c r="AP434" s="17"/>
      <c r="AR434" s="4">
        <v>50</v>
      </c>
      <c r="AS434" s="4">
        <v>50</v>
      </c>
      <c r="AT434" s="20">
        <v>50</v>
      </c>
      <c r="AU434" s="12">
        <f t="shared" si="125"/>
        <v>150</v>
      </c>
      <c r="AV434" s="17">
        <v>50</v>
      </c>
      <c r="AW434" s="4">
        <v>50</v>
      </c>
      <c r="AX434" s="4">
        <v>46</v>
      </c>
      <c r="AZ434" s="20"/>
      <c r="BA434" s="14">
        <f t="shared" si="117"/>
        <v>146</v>
      </c>
      <c r="BB434" s="17"/>
      <c r="BF434" s="20"/>
      <c r="BG434" s="16">
        <f t="shared" si="118"/>
        <v>0</v>
      </c>
      <c r="BH434" s="16">
        <f t="shared" si="119"/>
        <v>296</v>
      </c>
    </row>
    <row r="435" spans="1:86" ht="25.5" customHeight="1" x14ac:dyDescent="0.25">
      <c r="A435" s="4" t="s">
        <v>1172</v>
      </c>
      <c r="B435" s="18" t="s">
        <v>1173</v>
      </c>
      <c r="C435" s="5" t="s">
        <v>1816</v>
      </c>
      <c r="D435" s="53">
        <v>0.06</v>
      </c>
      <c r="E435" s="4" t="s">
        <v>1169</v>
      </c>
      <c r="F435" s="4" t="s">
        <v>1171</v>
      </c>
      <c r="G435" s="18" t="s">
        <v>1174</v>
      </c>
      <c r="H435" s="1" t="s">
        <v>1823</v>
      </c>
      <c r="I435" s="1" t="s">
        <v>27</v>
      </c>
      <c r="J435" s="18" t="s">
        <v>804</v>
      </c>
      <c r="K435" s="22">
        <v>100</v>
      </c>
      <c r="L435" s="21">
        <v>0</v>
      </c>
      <c r="M435" s="23" t="s">
        <v>811</v>
      </c>
      <c r="N435" s="23" t="s">
        <v>793</v>
      </c>
      <c r="O435" s="3" t="s">
        <v>33</v>
      </c>
      <c r="P435" s="4" t="s">
        <v>38</v>
      </c>
      <c r="Q435" s="5" t="s">
        <v>205</v>
      </c>
      <c r="R435" s="5"/>
      <c r="S435" s="5"/>
      <c r="T435" s="5"/>
      <c r="U435" s="5"/>
      <c r="V435" s="5"/>
      <c r="W435" s="5"/>
      <c r="X435" s="5" t="s">
        <v>36</v>
      </c>
      <c r="Y435" s="41">
        <v>43396</v>
      </c>
      <c r="Z435" s="21" t="s">
        <v>32</v>
      </c>
      <c r="AA435" s="41">
        <v>44492</v>
      </c>
      <c r="AB435" s="41"/>
      <c r="AC435" s="2" t="str">
        <f t="shared" si="120"/>
        <v>100</v>
      </c>
      <c r="AD435" s="2">
        <f t="shared" si="116"/>
        <v>0.06</v>
      </c>
      <c r="AE435" s="2">
        <f t="shared" si="121"/>
        <v>0.06</v>
      </c>
      <c r="AF435" s="1" t="str">
        <f t="shared" ref="AF435:AF466" si="129">IF(AK435&lt;=10,"5",IF(AK435&lt;=25,"10",IF(AK435&lt;=50,"20",IF(AK435&lt;=100,"30",IF(AK435&lt;=200,"40",IF(AK435&gt;200,"70"))))))</f>
        <v>5</v>
      </c>
      <c r="AG435" s="1">
        <v>12</v>
      </c>
      <c r="AH435" s="1" t="s">
        <v>27</v>
      </c>
      <c r="AI435" s="1">
        <f t="shared" si="122"/>
        <v>1</v>
      </c>
      <c r="AJ435" s="1">
        <f t="shared" si="123"/>
        <v>0</v>
      </c>
      <c r="AK435" s="25">
        <v>1</v>
      </c>
      <c r="AL435" s="1">
        <v>0</v>
      </c>
      <c r="AM435" s="1">
        <f t="shared" si="124"/>
        <v>1</v>
      </c>
      <c r="AN435" s="1"/>
      <c r="AO435" s="47">
        <v>1</v>
      </c>
      <c r="AP435" s="27"/>
      <c r="AQ435" s="28">
        <v>1</v>
      </c>
      <c r="AR435" s="25"/>
      <c r="AT435" s="29"/>
      <c r="AU435" s="12">
        <f t="shared" si="125"/>
        <v>1</v>
      </c>
      <c r="AV435" s="30"/>
      <c r="AW435" s="28"/>
      <c r="AX435" s="28"/>
      <c r="AY435" s="1"/>
      <c r="AZ435" s="15"/>
      <c r="BA435" s="14">
        <f t="shared" si="117"/>
        <v>0</v>
      </c>
      <c r="BB435" s="30"/>
      <c r="BC435" s="28"/>
      <c r="BD435" s="28"/>
      <c r="BE435" s="28"/>
      <c r="BF435" s="39"/>
      <c r="BG435" s="16">
        <f t="shared" si="118"/>
        <v>0</v>
      </c>
      <c r="BH435" s="16">
        <f t="shared" si="119"/>
        <v>1</v>
      </c>
    </row>
    <row r="436" spans="1:86" ht="25.5" customHeight="1" x14ac:dyDescent="0.25">
      <c r="A436" s="4" t="s">
        <v>1175</v>
      </c>
      <c r="B436" s="10" t="s">
        <v>1176</v>
      </c>
      <c r="C436" s="5" t="s">
        <v>1816</v>
      </c>
      <c r="D436" s="53">
        <v>0.13</v>
      </c>
      <c r="E436" s="21" t="s">
        <v>1169</v>
      </c>
      <c r="F436" s="4" t="s">
        <v>1171</v>
      </c>
      <c r="G436" s="18" t="s">
        <v>1177</v>
      </c>
      <c r="H436" s="1" t="s">
        <v>1823</v>
      </c>
      <c r="I436" s="1" t="s">
        <v>27</v>
      </c>
      <c r="J436" s="18" t="s">
        <v>804</v>
      </c>
      <c r="K436" s="22">
        <v>75</v>
      </c>
      <c r="L436" s="21">
        <v>25</v>
      </c>
      <c r="M436" s="23" t="s">
        <v>28</v>
      </c>
      <c r="N436" s="23" t="s">
        <v>28</v>
      </c>
      <c r="O436" s="3" t="s">
        <v>33</v>
      </c>
      <c r="P436" s="4" t="s">
        <v>38</v>
      </c>
      <c r="Q436" s="74" t="s">
        <v>2335</v>
      </c>
      <c r="R436" s="5"/>
      <c r="S436" s="5"/>
      <c r="T436" s="5"/>
      <c r="U436" s="5"/>
      <c r="V436" s="5"/>
      <c r="W436" s="5"/>
      <c r="X436" s="5" t="s">
        <v>36</v>
      </c>
      <c r="Y436" s="24">
        <v>39014</v>
      </c>
      <c r="Z436" s="21" t="s">
        <v>38</v>
      </c>
      <c r="AA436" s="54" t="s">
        <v>27</v>
      </c>
      <c r="AB436" s="54"/>
      <c r="AC436" s="2" t="str">
        <f t="shared" si="120"/>
        <v>100</v>
      </c>
      <c r="AD436" s="2">
        <f t="shared" si="116"/>
        <v>0.13</v>
      </c>
      <c r="AE436" s="2">
        <f t="shared" si="121"/>
        <v>0.13</v>
      </c>
      <c r="AF436" s="1" t="str">
        <f t="shared" si="129"/>
        <v>5</v>
      </c>
      <c r="AG436" s="1" t="s">
        <v>829</v>
      </c>
      <c r="AH436" s="1" t="s">
        <v>27</v>
      </c>
      <c r="AI436" s="1">
        <f t="shared" si="122"/>
        <v>1.5</v>
      </c>
      <c r="AJ436" s="1">
        <f t="shared" si="123"/>
        <v>0.5</v>
      </c>
      <c r="AK436" s="25">
        <v>2</v>
      </c>
      <c r="AL436" s="1">
        <v>0</v>
      </c>
      <c r="AM436" s="1">
        <f t="shared" si="124"/>
        <v>2</v>
      </c>
      <c r="AN436" s="1"/>
      <c r="AO436" s="42">
        <v>2</v>
      </c>
      <c r="AP436" s="30">
        <v>2</v>
      </c>
      <c r="AQ436" s="25"/>
      <c r="AR436" s="28"/>
      <c r="AS436" s="25"/>
      <c r="AT436" s="11"/>
      <c r="AU436" s="12">
        <f t="shared" si="125"/>
        <v>2</v>
      </c>
      <c r="AV436" s="30"/>
      <c r="AW436" s="28"/>
      <c r="AX436" s="28"/>
      <c r="AY436" s="28"/>
      <c r="AZ436" s="39"/>
      <c r="BA436" s="14">
        <f t="shared" si="117"/>
        <v>0</v>
      </c>
      <c r="BB436" s="30"/>
      <c r="BC436" s="28"/>
      <c r="BD436" s="28"/>
      <c r="BE436" s="28"/>
      <c r="BF436" s="39"/>
      <c r="BG436" s="16">
        <f t="shared" si="118"/>
        <v>0</v>
      </c>
      <c r="BH436" s="16">
        <f t="shared" si="119"/>
        <v>2</v>
      </c>
    </row>
    <row r="437" spans="1:86" ht="25.5" customHeight="1" x14ac:dyDescent="0.25">
      <c r="A437" s="4" t="s">
        <v>2209</v>
      </c>
      <c r="B437" s="4" t="s">
        <v>2208</v>
      </c>
      <c r="C437" s="5" t="s">
        <v>1816</v>
      </c>
      <c r="D437" s="4">
        <v>0.13</v>
      </c>
      <c r="E437" s="4" t="s">
        <v>1169</v>
      </c>
      <c r="F437" s="4" t="s">
        <v>1171</v>
      </c>
      <c r="G437" s="4" t="s">
        <v>2207</v>
      </c>
      <c r="H437" s="1" t="s">
        <v>1823</v>
      </c>
      <c r="I437" s="1" t="s">
        <v>27</v>
      </c>
      <c r="J437" s="4" t="s">
        <v>2970</v>
      </c>
      <c r="K437" s="4">
        <v>0</v>
      </c>
      <c r="L437" s="4">
        <v>100</v>
      </c>
      <c r="M437" s="4" t="s">
        <v>2424</v>
      </c>
      <c r="N437" s="4" t="s">
        <v>793</v>
      </c>
      <c r="O437" s="3" t="s">
        <v>33</v>
      </c>
      <c r="P437" s="4" t="s">
        <v>38</v>
      </c>
      <c r="Q437" s="18" t="s">
        <v>2302</v>
      </c>
      <c r="R437" s="5"/>
      <c r="S437" s="5"/>
      <c r="T437" s="5"/>
      <c r="U437" s="5"/>
      <c r="V437" s="5"/>
      <c r="W437" s="5"/>
      <c r="X437" s="5" t="s">
        <v>36</v>
      </c>
      <c r="Y437" s="24">
        <v>42814</v>
      </c>
      <c r="Z437" s="4" t="s">
        <v>32</v>
      </c>
      <c r="AA437" s="41">
        <v>44287</v>
      </c>
      <c r="AB437" s="41" t="s">
        <v>38</v>
      </c>
      <c r="AC437" s="2" t="str">
        <f t="shared" si="120"/>
        <v>100</v>
      </c>
      <c r="AD437" s="2">
        <f t="shared" si="116"/>
        <v>0.13</v>
      </c>
      <c r="AE437" s="2">
        <f t="shared" si="121"/>
        <v>0.13</v>
      </c>
      <c r="AF437" s="1" t="str">
        <f t="shared" si="129"/>
        <v>5</v>
      </c>
      <c r="AG437" s="1">
        <v>12</v>
      </c>
      <c r="AH437" s="36" t="s">
        <v>27</v>
      </c>
      <c r="AI437" s="1">
        <f t="shared" si="122"/>
        <v>0</v>
      </c>
      <c r="AJ437" s="1">
        <f t="shared" si="123"/>
        <v>1</v>
      </c>
      <c r="AK437" s="25">
        <v>1</v>
      </c>
      <c r="AL437" s="1">
        <v>0</v>
      </c>
      <c r="AM437" s="1">
        <f t="shared" si="124"/>
        <v>1</v>
      </c>
      <c r="AN437" s="1"/>
      <c r="AO437" s="26">
        <v>1</v>
      </c>
      <c r="AP437" s="17"/>
      <c r="AQ437" s="28">
        <v>1</v>
      </c>
      <c r="AR437" s="25"/>
      <c r="AT437" s="20"/>
      <c r="AU437" s="12">
        <f t="shared" si="125"/>
        <v>1</v>
      </c>
      <c r="AV437" s="30"/>
      <c r="AW437" s="28"/>
      <c r="AX437" s="1"/>
      <c r="AY437" s="1"/>
      <c r="AZ437" s="15"/>
      <c r="BA437" s="14">
        <f t="shared" si="117"/>
        <v>0</v>
      </c>
      <c r="BB437" s="9"/>
      <c r="BC437" s="1"/>
      <c r="BD437" s="1"/>
      <c r="BE437" s="1"/>
      <c r="BF437" s="15"/>
      <c r="BG437" s="16">
        <f t="shared" si="118"/>
        <v>0</v>
      </c>
      <c r="BH437" s="16">
        <f t="shared" si="119"/>
        <v>1</v>
      </c>
    </row>
    <row r="438" spans="1:86" ht="25.5" customHeight="1" x14ac:dyDescent="0.25">
      <c r="A438" s="83" t="s">
        <v>1514</v>
      </c>
      <c r="B438" s="83" t="s">
        <v>1515</v>
      </c>
      <c r="C438" s="1" t="s">
        <v>1806</v>
      </c>
      <c r="D438" s="94">
        <v>32.57</v>
      </c>
      <c r="E438" s="83" t="s">
        <v>1169</v>
      </c>
      <c r="F438" s="83" t="s">
        <v>1171</v>
      </c>
      <c r="G438" s="1" t="s">
        <v>27</v>
      </c>
      <c r="H438" s="1" t="s">
        <v>27</v>
      </c>
      <c r="I438" s="1" t="s">
        <v>27</v>
      </c>
      <c r="J438" s="4" t="s">
        <v>804</v>
      </c>
      <c r="K438" s="70">
        <v>100</v>
      </c>
      <c r="L438" s="70">
        <v>0</v>
      </c>
      <c r="M438" s="70" t="s">
        <v>30</v>
      </c>
      <c r="N438" s="76" t="s">
        <v>1516</v>
      </c>
      <c r="O438" s="76" t="s">
        <v>2247</v>
      </c>
      <c r="P438" s="96" t="s">
        <v>38</v>
      </c>
      <c r="Q438" s="74" t="s">
        <v>119</v>
      </c>
      <c r="R438" s="4" t="s">
        <v>1836</v>
      </c>
      <c r="S438" s="19" t="s">
        <v>1835</v>
      </c>
      <c r="T438" s="6" t="s">
        <v>2163</v>
      </c>
      <c r="U438" s="76" t="s">
        <v>151</v>
      </c>
      <c r="V438" s="76" t="s">
        <v>1820</v>
      </c>
      <c r="W438" s="96" t="s">
        <v>51</v>
      </c>
      <c r="X438" s="4" t="s">
        <v>36</v>
      </c>
      <c r="Y438" s="1" t="s">
        <v>27</v>
      </c>
      <c r="Z438" s="1" t="s">
        <v>27</v>
      </c>
      <c r="AA438" s="1" t="s">
        <v>27</v>
      </c>
      <c r="AB438" s="1"/>
      <c r="AC438" s="2" t="str">
        <f t="shared" si="120"/>
        <v>65</v>
      </c>
      <c r="AD438" s="2">
        <f t="shared" si="116"/>
        <v>32.57</v>
      </c>
      <c r="AE438" s="2">
        <f t="shared" si="121"/>
        <v>21.170500000000001</v>
      </c>
      <c r="AF438" s="2" t="str">
        <f t="shared" si="129"/>
        <v>70</v>
      </c>
      <c r="AG438" s="1" t="str">
        <f>IF(AK438&lt;=10,"24",IF(AK438&gt;10,"30"))</f>
        <v>30</v>
      </c>
      <c r="AH438" s="83">
        <v>35</v>
      </c>
      <c r="AI438" s="1">
        <f t="shared" si="122"/>
        <v>740.96749999999997</v>
      </c>
      <c r="AJ438" s="1">
        <f t="shared" si="123"/>
        <v>0</v>
      </c>
      <c r="AK438" s="7">
        <f>AE438*AH438</f>
        <v>740.96749999999997</v>
      </c>
      <c r="AL438" s="7">
        <v>0</v>
      </c>
      <c r="AM438" s="7">
        <f t="shared" si="124"/>
        <v>740.96749999999997</v>
      </c>
      <c r="AN438" s="98"/>
      <c r="AO438" s="8">
        <v>741</v>
      </c>
      <c r="AP438" s="83"/>
      <c r="AQ438" s="85"/>
      <c r="AR438" s="83">
        <v>35</v>
      </c>
      <c r="AS438" s="1">
        <v>70</v>
      </c>
      <c r="AT438" s="83">
        <v>70</v>
      </c>
      <c r="AU438" s="12">
        <f t="shared" si="125"/>
        <v>175</v>
      </c>
      <c r="AV438" s="83">
        <v>70</v>
      </c>
      <c r="AW438" s="83">
        <v>70</v>
      </c>
      <c r="AX438" s="83">
        <v>70</v>
      </c>
      <c r="AY438" s="83">
        <v>70</v>
      </c>
      <c r="AZ438" s="83">
        <v>70</v>
      </c>
      <c r="BA438" s="14">
        <f t="shared" si="117"/>
        <v>350</v>
      </c>
      <c r="BB438" s="83">
        <v>70</v>
      </c>
      <c r="BC438" s="83">
        <v>70</v>
      </c>
      <c r="BD438" s="83">
        <v>70</v>
      </c>
      <c r="BE438" s="83">
        <v>6</v>
      </c>
      <c r="BF438" s="83"/>
      <c r="BG438" s="16">
        <f t="shared" si="118"/>
        <v>216</v>
      </c>
      <c r="BH438" s="16">
        <f t="shared" si="119"/>
        <v>741</v>
      </c>
    </row>
    <row r="439" spans="1:86" ht="25.5" customHeight="1" x14ac:dyDescent="0.25">
      <c r="A439" s="83" t="s">
        <v>1447</v>
      </c>
      <c r="B439" s="83" t="s">
        <v>1448</v>
      </c>
      <c r="C439" s="1" t="s">
        <v>1806</v>
      </c>
      <c r="D439" s="94">
        <v>1.75</v>
      </c>
      <c r="E439" s="83" t="s">
        <v>1169</v>
      </c>
      <c r="F439" s="1" t="s">
        <v>1171</v>
      </c>
      <c r="G439" s="1" t="s">
        <v>27</v>
      </c>
      <c r="H439" s="1" t="s">
        <v>27</v>
      </c>
      <c r="I439" s="1" t="s">
        <v>27</v>
      </c>
      <c r="J439" s="4" t="s">
        <v>804</v>
      </c>
      <c r="K439" s="70">
        <v>100</v>
      </c>
      <c r="L439" s="70">
        <v>0</v>
      </c>
      <c r="M439" s="70" t="s">
        <v>1449</v>
      </c>
      <c r="N439" s="76" t="s">
        <v>1450</v>
      </c>
      <c r="O439" s="96" t="s">
        <v>33</v>
      </c>
      <c r="P439" s="96" t="s">
        <v>38</v>
      </c>
      <c r="Q439" s="74" t="s">
        <v>1451</v>
      </c>
      <c r="R439" s="76" t="s">
        <v>2276</v>
      </c>
      <c r="S439" s="86" t="s">
        <v>2261</v>
      </c>
      <c r="T439" s="6" t="s">
        <v>2163</v>
      </c>
      <c r="U439" s="76" t="s">
        <v>1503</v>
      </c>
      <c r="V439" s="76" t="s">
        <v>1820</v>
      </c>
      <c r="W439" s="76" t="s">
        <v>1890</v>
      </c>
      <c r="X439" s="4" t="s">
        <v>36</v>
      </c>
      <c r="Y439" s="1" t="s">
        <v>27</v>
      </c>
      <c r="Z439" s="1" t="s">
        <v>27</v>
      </c>
      <c r="AA439" s="1" t="s">
        <v>27</v>
      </c>
      <c r="AB439" s="1"/>
      <c r="AC439" s="2" t="str">
        <f t="shared" si="120"/>
        <v>85</v>
      </c>
      <c r="AD439" s="2">
        <f t="shared" si="116"/>
        <v>1.75</v>
      </c>
      <c r="AE439" s="2">
        <f t="shared" si="121"/>
        <v>1.4875</v>
      </c>
      <c r="AF439" s="2" t="str">
        <f t="shared" si="129"/>
        <v>30</v>
      </c>
      <c r="AG439" s="1" t="str">
        <f>IF(AK439&lt;=10,"24",IF(AK439&gt;10,"30"))</f>
        <v>30</v>
      </c>
      <c r="AH439" s="83">
        <v>35</v>
      </c>
      <c r="AI439" s="1">
        <f t="shared" si="122"/>
        <v>52.0625</v>
      </c>
      <c r="AJ439" s="1">
        <f t="shared" si="123"/>
        <v>0</v>
      </c>
      <c r="AK439" s="7">
        <f>AE439*AH439</f>
        <v>52.0625</v>
      </c>
      <c r="AL439" s="7">
        <v>0</v>
      </c>
      <c r="AM439" s="7">
        <f t="shared" si="124"/>
        <v>52.0625</v>
      </c>
      <c r="AN439" s="98"/>
      <c r="AO439" s="8">
        <v>52</v>
      </c>
      <c r="AP439" s="83"/>
      <c r="AQ439" s="83"/>
      <c r="AR439" s="83">
        <v>15</v>
      </c>
      <c r="AS439" s="1">
        <v>30</v>
      </c>
      <c r="AT439" s="83">
        <v>7</v>
      </c>
      <c r="AU439" s="12">
        <f t="shared" si="125"/>
        <v>52</v>
      </c>
      <c r="AV439" s="83"/>
      <c r="AW439" s="83"/>
      <c r="AX439" s="83"/>
      <c r="AY439" s="83"/>
      <c r="AZ439" s="83"/>
      <c r="BA439" s="14">
        <f t="shared" si="117"/>
        <v>0</v>
      </c>
      <c r="BB439" s="83"/>
      <c r="BC439" s="83"/>
      <c r="BD439" s="83"/>
      <c r="BE439" s="83"/>
      <c r="BF439" s="83"/>
      <c r="BG439" s="16">
        <f t="shared" si="118"/>
        <v>0</v>
      </c>
      <c r="BH439" s="16">
        <f t="shared" si="119"/>
        <v>52</v>
      </c>
    </row>
    <row r="440" spans="1:86" ht="25.5" customHeight="1" x14ac:dyDescent="0.25">
      <c r="A440" s="83" t="s">
        <v>1464</v>
      </c>
      <c r="B440" s="83" t="s">
        <v>1465</v>
      </c>
      <c r="C440" s="1" t="s">
        <v>1806</v>
      </c>
      <c r="D440" s="94">
        <v>19.579999999999998</v>
      </c>
      <c r="E440" s="83" t="s">
        <v>1169</v>
      </c>
      <c r="F440" s="1" t="s">
        <v>1171</v>
      </c>
      <c r="G440" s="1" t="s">
        <v>27</v>
      </c>
      <c r="H440" s="1" t="s">
        <v>27</v>
      </c>
      <c r="I440" s="1" t="s">
        <v>27</v>
      </c>
      <c r="J440" s="4" t="s">
        <v>804</v>
      </c>
      <c r="K440" s="70">
        <v>100</v>
      </c>
      <c r="L440" s="70">
        <v>0</v>
      </c>
      <c r="M440" s="70" t="s">
        <v>30</v>
      </c>
      <c r="N440" s="76" t="s">
        <v>1466</v>
      </c>
      <c r="O440" s="76" t="s">
        <v>2242</v>
      </c>
      <c r="P440" s="96" t="s">
        <v>38</v>
      </c>
      <c r="Q440" s="74" t="s">
        <v>1467</v>
      </c>
      <c r="R440" s="76" t="s">
        <v>1836</v>
      </c>
      <c r="S440" s="86" t="s">
        <v>1835</v>
      </c>
      <c r="T440" s="6" t="s">
        <v>2163</v>
      </c>
      <c r="U440" s="76" t="s">
        <v>151</v>
      </c>
      <c r="V440" s="76" t="s">
        <v>1845</v>
      </c>
      <c r="W440" s="96" t="s">
        <v>1468</v>
      </c>
      <c r="X440" s="4" t="s">
        <v>36</v>
      </c>
      <c r="Y440" s="1" t="s">
        <v>27</v>
      </c>
      <c r="Z440" s="1" t="s">
        <v>27</v>
      </c>
      <c r="AA440" s="1" t="s">
        <v>27</v>
      </c>
      <c r="AB440" s="1"/>
      <c r="AC440" s="2" t="str">
        <f t="shared" si="120"/>
        <v>65</v>
      </c>
      <c r="AD440" s="2">
        <f t="shared" si="116"/>
        <v>19.579999999999998</v>
      </c>
      <c r="AE440" s="2">
        <f t="shared" si="121"/>
        <v>12.726999999999999</v>
      </c>
      <c r="AF440" s="2" t="str">
        <f t="shared" si="129"/>
        <v>70</v>
      </c>
      <c r="AG440" s="1" t="str">
        <f>IF(AK440&lt;=10,"24",IF(AK440&gt;10,"30"))</f>
        <v>30</v>
      </c>
      <c r="AH440" s="83">
        <v>35</v>
      </c>
      <c r="AI440" s="1">
        <f t="shared" si="122"/>
        <v>445.44499999999994</v>
      </c>
      <c r="AJ440" s="1">
        <f t="shared" si="123"/>
        <v>0</v>
      </c>
      <c r="AK440" s="7">
        <f>AE440*AH440</f>
        <v>445.44499999999994</v>
      </c>
      <c r="AL440" s="7">
        <v>0</v>
      </c>
      <c r="AM440" s="7">
        <f t="shared" si="124"/>
        <v>445.44499999999994</v>
      </c>
      <c r="AN440" s="98"/>
      <c r="AO440" s="8">
        <v>445</v>
      </c>
      <c r="AP440" s="83"/>
      <c r="AQ440" s="83"/>
      <c r="AR440" s="83">
        <v>35</v>
      </c>
      <c r="AS440" s="1">
        <v>70</v>
      </c>
      <c r="AT440" s="83">
        <v>70</v>
      </c>
      <c r="AU440" s="12">
        <f t="shared" si="125"/>
        <v>175</v>
      </c>
      <c r="AV440" s="83">
        <v>70</v>
      </c>
      <c r="AW440" s="83">
        <v>70</v>
      </c>
      <c r="AX440" s="83">
        <v>70</v>
      </c>
      <c r="AY440" s="83">
        <v>60</v>
      </c>
      <c r="AZ440" s="83"/>
      <c r="BA440" s="14">
        <f t="shared" si="117"/>
        <v>270</v>
      </c>
      <c r="BB440" s="83"/>
      <c r="BC440" s="83"/>
      <c r="BD440" s="83"/>
      <c r="BE440" s="83"/>
      <c r="BF440" s="83"/>
      <c r="BG440" s="16">
        <f t="shared" si="118"/>
        <v>0</v>
      </c>
      <c r="BH440" s="16">
        <f t="shared" si="119"/>
        <v>445</v>
      </c>
    </row>
    <row r="441" spans="1:86" ht="25.5" customHeight="1" x14ac:dyDescent="0.25">
      <c r="A441" s="76" t="s">
        <v>1477</v>
      </c>
      <c r="B441" s="76" t="s">
        <v>1478</v>
      </c>
      <c r="C441" s="5" t="s">
        <v>1816</v>
      </c>
      <c r="D441" s="99">
        <v>0.32</v>
      </c>
      <c r="E441" s="85" t="s">
        <v>1169</v>
      </c>
      <c r="F441" s="18" t="s">
        <v>1171</v>
      </c>
      <c r="G441" s="4" t="s">
        <v>1479</v>
      </c>
      <c r="H441" s="1" t="s">
        <v>1823</v>
      </c>
      <c r="I441" s="1" t="s">
        <v>27</v>
      </c>
      <c r="J441" s="76" t="s">
        <v>804</v>
      </c>
      <c r="K441" s="100">
        <v>100</v>
      </c>
      <c r="L441" s="70">
        <v>0</v>
      </c>
      <c r="M441" s="68" t="s">
        <v>1480</v>
      </c>
      <c r="N441" s="102" t="s">
        <v>1481</v>
      </c>
      <c r="O441" s="96" t="s">
        <v>33</v>
      </c>
      <c r="P441" s="76" t="s">
        <v>38</v>
      </c>
      <c r="Q441" s="85" t="s">
        <v>2336</v>
      </c>
      <c r="R441" s="74"/>
      <c r="S441" s="74"/>
      <c r="T441" s="5"/>
      <c r="U441" s="74"/>
      <c r="V441" s="74"/>
      <c r="W441" s="74"/>
      <c r="X441" s="5" t="s">
        <v>36</v>
      </c>
      <c r="Y441" s="24">
        <v>39254</v>
      </c>
      <c r="Z441" s="4" t="s">
        <v>38</v>
      </c>
      <c r="AA441" s="24" t="s">
        <v>27</v>
      </c>
      <c r="AB441" s="24"/>
      <c r="AC441" s="2" t="str">
        <f t="shared" si="120"/>
        <v>100</v>
      </c>
      <c r="AD441" s="2">
        <f t="shared" si="116"/>
        <v>0.32</v>
      </c>
      <c r="AE441" s="2">
        <f t="shared" si="121"/>
        <v>0.32</v>
      </c>
      <c r="AF441" s="1" t="str">
        <f t="shared" si="129"/>
        <v>5</v>
      </c>
      <c r="AG441" s="1" t="s">
        <v>829</v>
      </c>
      <c r="AH441" s="92" t="s">
        <v>27</v>
      </c>
      <c r="AI441" s="1">
        <f t="shared" si="122"/>
        <v>6</v>
      </c>
      <c r="AJ441" s="1">
        <f t="shared" si="123"/>
        <v>0</v>
      </c>
      <c r="AK441" s="25">
        <v>6</v>
      </c>
      <c r="AL441" s="1">
        <v>1</v>
      </c>
      <c r="AM441" s="1">
        <f t="shared" si="124"/>
        <v>5</v>
      </c>
      <c r="AN441" s="83"/>
      <c r="AO441" s="42">
        <v>1</v>
      </c>
      <c r="AP441" s="103">
        <v>1</v>
      </c>
      <c r="AQ441" s="103"/>
      <c r="AR441" s="93"/>
      <c r="AS441" s="25"/>
      <c r="AT441" s="103"/>
      <c r="AU441" s="12">
        <f t="shared" si="125"/>
        <v>0</v>
      </c>
      <c r="AV441" s="93"/>
      <c r="AW441" s="93"/>
      <c r="AX441" s="83"/>
      <c r="AY441" s="83"/>
      <c r="AZ441" s="83"/>
      <c r="BA441" s="14">
        <f t="shared" si="117"/>
        <v>0</v>
      </c>
      <c r="BB441" s="83"/>
      <c r="BC441" s="83"/>
      <c r="BD441" s="83"/>
      <c r="BE441" s="83"/>
      <c r="BF441" s="83"/>
      <c r="BG441" s="16">
        <f t="shared" si="118"/>
        <v>0</v>
      </c>
      <c r="BH441" s="16">
        <f t="shared" si="119"/>
        <v>0</v>
      </c>
    </row>
    <row r="442" spans="1:86" ht="25.5" customHeight="1" x14ac:dyDescent="0.25">
      <c r="A442" s="83" t="s">
        <v>1473</v>
      </c>
      <c r="B442" s="83" t="s">
        <v>1474</v>
      </c>
      <c r="C442" s="1" t="s">
        <v>1806</v>
      </c>
      <c r="D442" s="94">
        <v>4.97</v>
      </c>
      <c r="E442" s="83" t="s">
        <v>1169</v>
      </c>
      <c r="F442" s="1" t="s">
        <v>1171</v>
      </c>
      <c r="G442" s="1" t="s">
        <v>27</v>
      </c>
      <c r="H442" s="1" t="s">
        <v>27</v>
      </c>
      <c r="I442" s="1" t="s">
        <v>27</v>
      </c>
      <c r="J442" s="4" t="s">
        <v>804</v>
      </c>
      <c r="K442" s="97">
        <v>100</v>
      </c>
      <c r="L442" s="97">
        <v>0</v>
      </c>
      <c r="M442" s="70" t="s">
        <v>30</v>
      </c>
      <c r="N442" s="76" t="s">
        <v>1475</v>
      </c>
      <c r="O442" s="76" t="s">
        <v>2244</v>
      </c>
      <c r="P442" s="96" t="s">
        <v>38</v>
      </c>
      <c r="Q442" s="76" t="s">
        <v>1476</v>
      </c>
      <c r="R442" s="76" t="s">
        <v>2282</v>
      </c>
      <c r="S442" s="76" t="s">
        <v>2271</v>
      </c>
      <c r="T442" s="6" t="s">
        <v>2163</v>
      </c>
      <c r="U442" s="76" t="s">
        <v>1503</v>
      </c>
      <c r="V442" s="76" t="s">
        <v>1844</v>
      </c>
      <c r="W442" s="76" t="s">
        <v>1908</v>
      </c>
      <c r="X442" s="4" t="s">
        <v>36</v>
      </c>
      <c r="Y442" s="1" t="s">
        <v>27</v>
      </c>
      <c r="Z442" s="1" t="s">
        <v>27</v>
      </c>
      <c r="AA442" s="1" t="s">
        <v>27</v>
      </c>
      <c r="AB442" s="1"/>
      <c r="AC442" s="2" t="str">
        <f t="shared" si="120"/>
        <v>85</v>
      </c>
      <c r="AD442" s="2">
        <f t="shared" ref="AD442:AD505" si="130">D442</f>
        <v>4.97</v>
      </c>
      <c r="AE442" s="2">
        <f t="shared" si="121"/>
        <v>4.2244999999999999</v>
      </c>
      <c r="AF442" s="2" t="str">
        <f t="shared" si="129"/>
        <v>40</v>
      </c>
      <c r="AG442" s="1" t="str">
        <f>IF(AK442&lt;=10,"24",IF(AK442&gt;10,"30"))</f>
        <v>30</v>
      </c>
      <c r="AH442" s="83">
        <v>35</v>
      </c>
      <c r="AI442" s="1">
        <f t="shared" si="122"/>
        <v>147.85749999999999</v>
      </c>
      <c r="AJ442" s="1">
        <f t="shared" si="123"/>
        <v>0</v>
      </c>
      <c r="AK442" s="7">
        <f>AE442*AH442</f>
        <v>147.85749999999999</v>
      </c>
      <c r="AL442" s="7">
        <v>0</v>
      </c>
      <c r="AM442" s="7">
        <f t="shared" si="124"/>
        <v>147.85749999999999</v>
      </c>
      <c r="AN442" s="98"/>
      <c r="AO442" s="8">
        <v>148</v>
      </c>
      <c r="AP442" s="83"/>
      <c r="AQ442" s="75"/>
      <c r="AR442" s="83">
        <v>20</v>
      </c>
      <c r="AS442" s="1">
        <v>40</v>
      </c>
      <c r="AT442" s="83">
        <v>40</v>
      </c>
      <c r="AU442" s="12">
        <f t="shared" si="125"/>
        <v>100</v>
      </c>
      <c r="AV442" s="75">
        <v>40</v>
      </c>
      <c r="AW442" s="83">
        <v>8</v>
      </c>
      <c r="AX442" s="83"/>
      <c r="AY442" s="83"/>
      <c r="AZ442" s="83"/>
      <c r="BA442" s="14">
        <f t="shared" ref="BA442:BA505" si="131">AV442+AW442+AX442+AY442+AZ442</f>
        <v>48</v>
      </c>
      <c r="BB442" s="83"/>
      <c r="BC442" s="83"/>
      <c r="BD442" s="83"/>
      <c r="BE442" s="83"/>
      <c r="BF442" s="83"/>
      <c r="BG442" s="16">
        <f t="shared" ref="BG442:BG505" si="132">BB442+BC442+BD442+BE442+BF442</f>
        <v>0</v>
      </c>
      <c r="BH442" s="16">
        <f t="shared" ref="BH442:BH505" si="133">SUM(AU442,BA442,BG442)</f>
        <v>148</v>
      </c>
    </row>
    <row r="443" spans="1:86" ht="25.5" customHeight="1" x14ac:dyDescent="0.25">
      <c r="A443" s="83" t="s">
        <v>1469</v>
      </c>
      <c r="B443" s="107" t="s">
        <v>1470</v>
      </c>
      <c r="C443" s="1" t="s">
        <v>1806</v>
      </c>
      <c r="D443" s="94">
        <v>6.2</v>
      </c>
      <c r="E443" s="83" t="s">
        <v>1169</v>
      </c>
      <c r="F443" s="1" t="s">
        <v>1171</v>
      </c>
      <c r="G443" s="1" t="s">
        <v>27</v>
      </c>
      <c r="H443" s="1" t="s">
        <v>27</v>
      </c>
      <c r="I443" s="1" t="s">
        <v>27</v>
      </c>
      <c r="J443" s="4" t="s">
        <v>804</v>
      </c>
      <c r="K443" s="70">
        <v>100</v>
      </c>
      <c r="L443" s="70">
        <v>0</v>
      </c>
      <c r="M443" s="70" t="s">
        <v>30</v>
      </c>
      <c r="N443" s="76" t="s">
        <v>1471</v>
      </c>
      <c r="O443" s="76" t="s">
        <v>2243</v>
      </c>
      <c r="P443" s="96" t="s">
        <v>38</v>
      </c>
      <c r="Q443" s="74" t="s">
        <v>397</v>
      </c>
      <c r="R443" s="4" t="s">
        <v>2282</v>
      </c>
      <c r="S443" s="4" t="s">
        <v>2271</v>
      </c>
      <c r="T443" s="6" t="s">
        <v>2163</v>
      </c>
      <c r="U443" s="76" t="s">
        <v>151</v>
      </c>
      <c r="V443" s="76" t="s">
        <v>1846</v>
      </c>
      <c r="W443" s="76" t="s">
        <v>1472</v>
      </c>
      <c r="X443" s="4" t="s">
        <v>36</v>
      </c>
      <c r="Y443" s="1" t="s">
        <v>27</v>
      </c>
      <c r="Z443" s="1" t="s">
        <v>27</v>
      </c>
      <c r="AA443" s="1" t="s">
        <v>27</v>
      </c>
      <c r="AB443" s="1"/>
      <c r="AC443" s="2" t="str">
        <f t="shared" si="120"/>
        <v>80</v>
      </c>
      <c r="AD443" s="2">
        <f t="shared" si="130"/>
        <v>6.2</v>
      </c>
      <c r="AE443" s="2">
        <f t="shared" si="121"/>
        <v>4.96</v>
      </c>
      <c r="AF443" s="2" t="str">
        <f t="shared" si="129"/>
        <v>40</v>
      </c>
      <c r="AG443" s="1" t="str">
        <f>IF(AK443&lt;=10,"24",IF(AK443&gt;10,"30"))</f>
        <v>30</v>
      </c>
      <c r="AH443" s="83">
        <v>35</v>
      </c>
      <c r="AI443" s="1">
        <f t="shared" si="122"/>
        <v>173.6</v>
      </c>
      <c r="AJ443" s="1">
        <f t="shared" si="123"/>
        <v>0</v>
      </c>
      <c r="AK443" s="7">
        <f>AE443*AH443</f>
        <v>173.6</v>
      </c>
      <c r="AL443" s="7">
        <v>0</v>
      </c>
      <c r="AM443" s="7">
        <f t="shared" si="124"/>
        <v>173.6</v>
      </c>
      <c r="AN443" s="98"/>
      <c r="AO443" s="8">
        <v>174</v>
      </c>
      <c r="AP443" s="83"/>
      <c r="AQ443" s="83"/>
      <c r="AR443" s="83">
        <v>20</v>
      </c>
      <c r="AS443" s="1">
        <v>40</v>
      </c>
      <c r="AT443" s="83">
        <v>40</v>
      </c>
      <c r="AU443" s="12">
        <f t="shared" si="125"/>
        <v>100</v>
      </c>
      <c r="AV443" s="75">
        <v>40</v>
      </c>
      <c r="AW443" s="83">
        <v>34</v>
      </c>
      <c r="AX443" s="83"/>
      <c r="AY443" s="83"/>
      <c r="AZ443" s="83"/>
      <c r="BA443" s="14">
        <f t="shared" si="131"/>
        <v>74</v>
      </c>
      <c r="BB443" s="83"/>
      <c r="BC443" s="83"/>
      <c r="BD443" s="83"/>
      <c r="BE443" s="83"/>
      <c r="BF443" s="83"/>
      <c r="BG443" s="16">
        <f t="shared" si="132"/>
        <v>0</v>
      </c>
      <c r="BH443" s="16">
        <f t="shared" si="133"/>
        <v>174</v>
      </c>
    </row>
    <row r="444" spans="1:86" ht="25.5" customHeight="1" x14ac:dyDescent="0.25">
      <c r="A444" s="76" t="s">
        <v>2496</v>
      </c>
      <c r="B444" s="83" t="s">
        <v>1511</v>
      </c>
      <c r="C444" s="1" t="s">
        <v>1806</v>
      </c>
      <c r="D444" s="94">
        <v>24.27</v>
      </c>
      <c r="E444" s="76" t="s">
        <v>1169</v>
      </c>
      <c r="F444" s="36" t="s">
        <v>1171</v>
      </c>
      <c r="G444" s="1" t="s">
        <v>27</v>
      </c>
      <c r="H444" s="1" t="s">
        <v>27</v>
      </c>
      <c r="I444" s="1" t="s">
        <v>27</v>
      </c>
      <c r="J444" s="4" t="s">
        <v>95</v>
      </c>
      <c r="K444" s="70">
        <v>60</v>
      </c>
      <c r="L444" s="70">
        <v>40</v>
      </c>
      <c r="M444" s="70" t="s">
        <v>2402</v>
      </c>
      <c r="N444" s="76" t="s">
        <v>2403</v>
      </c>
      <c r="O444" s="76" t="s">
        <v>33</v>
      </c>
      <c r="P444" s="76" t="s">
        <v>38</v>
      </c>
      <c r="Q444" s="76" t="s">
        <v>2296</v>
      </c>
      <c r="R444" s="4" t="s">
        <v>1836</v>
      </c>
      <c r="S444" s="4" t="s">
        <v>1835</v>
      </c>
      <c r="T444" s="6" t="s">
        <v>2163</v>
      </c>
      <c r="U444" s="76" t="s">
        <v>151</v>
      </c>
      <c r="V444" s="86" t="s">
        <v>1820</v>
      </c>
      <c r="W444" s="76" t="s">
        <v>1966</v>
      </c>
      <c r="X444" s="4" t="s">
        <v>1840</v>
      </c>
      <c r="Y444" s="1" t="s">
        <v>27</v>
      </c>
      <c r="Z444" s="1" t="s">
        <v>27</v>
      </c>
      <c r="AA444" s="1" t="s">
        <v>27</v>
      </c>
      <c r="AC444" s="2" t="str">
        <f t="shared" si="120"/>
        <v>65</v>
      </c>
      <c r="AD444" s="2">
        <f t="shared" si="130"/>
        <v>24.27</v>
      </c>
      <c r="AE444" s="2">
        <f t="shared" si="121"/>
        <v>15.775499999999999</v>
      </c>
      <c r="AF444" s="2" t="str">
        <f t="shared" si="129"/>
        <v>70</v>
      </c>
      <c r="AG444" s="1" t="str">
        <f>IF(AK444&lt;=10,"24",IF(AK444&gt;10,"30"))</f>
        <v>30</v>
      </c>
      <c r="AH444" s="76">
        <v>35</v>
      </c>
      <c r="AI444" s="1">
        <f t="shared" si="122"/>
        <v>331.28549999999996</v>
      </c>
      <c r="AJ444" s="1">
        <f t="shared" si="123"/>
        <v>220.85699999999997</v>
      </c>
      <c r="AK444" s="7">
        <f>AE444*AH444</f>
        <v>552.14249999999993</v>
      </c>
      <c r="AL444" s="7">
        <v>0</v>
      </c>
      <c r="AM444" s="7">
        <f t="shared" si="124"/>
        <v>552.14249999999993</v>
      </c>
      <c r="AN444" s="76"/>
      <c r="AO444" s="8">
        <v>552</v>
      </c>
      <c r="AP444" s="76"/>
      <c r="AQ444" s="76"/>
      <c r="AR444" s="76"/>
      <c r="AT444" s="76"/>
      <c r="AU444" s="12">
        <f t="shared" si="125"/>
        <v>0</v>
      </c>
      <c r="AV444" s="76"/>
      <c r="AW444" s="76"/>
      <c r="AX444" s="76"/>
      <c r="AY444" s="76"/>
      <c r="AZ444" s="76"/>
      <c r="BA444" s="14">
        <f t="shared" si="131"/>
        <v>0</v>
      </c>
      <c r="BB444" s="76">
        <v>70</v>
      </c>
      <c r="BC444" s="76">
        <v>70</v>
      </c>
      <c r="BD444" s="76">
        <v>70</v>
      </c>
      <c r="BE444" s="76">
        <v>70</v>
      </c>
      <c r="BF444" s="76">
        <v>70</v>
      </c>
      <c r="BG444" s="16">
        <f t="shared" si="132"/>
        <v>350</v>
      </c>
      <c r="BH444" s="16">
        <f t="shared" si="133"/>
        <v>350</v>
      </c>
    </row>
    <row r="445" spans="1:86" ht="25.5" customHeight="1" x14ac:dyDescent="0.25">
      <c r="A445" s="76" t="s">
        <v>1178</v>
      </c>
      <c r="B445" s="76" t="s">
        <v>1179</v>
      </c>
      <c r="C445" s="5" t="s">
        <v>1816</v>
      </c>
      <c r="D445" s="99">
        <v>0.1</v>
      </c>
      <c r="E445" s="76" t="s">
        <v>1169</v>
      </c>
      <c r="F445" s="4" t="s">
        <v>1171</v>
      </c>
      <c r="G445" s="4" t="s">
        <v>1180</v>
      </c>
      <c r="H445" s="1" t="s">
        <v>1823</v>
      </c>
      <c r="I445" s="1" t="s">
        <v>27</v>
      </c>
      <c r="J445" s="4" t="s">
        <v>2970</v>
      </c>
      <c r="K445" s="100">
        <v>0</v>
      </c>
      <c r="L445" s="70">
        <v>100</v>
      </c>
      <c r="M445" s="68" t="s">
        <v>1181</v>
      </c>
      <c r="N445" s="102" t="s">
        <v>1181</v>
      </c>
      <c r="O445" s="96" t="s">
        <v>2286</v>
      </c>
      <c r="P445" s="76" t="s">
        <v>38</v>
      </c>
      <c r="Q445" s="74" t="s">
        <v>205</v>
      </c>
      <c r="R445" s="5"/>
      <c r="S445" s="5"/>
      <c r="T445" s="5"/>
      <c r="U445" s="74"/>
      <c r="V445" s="74"/>
      <c r="W445" s="74"/>
      <c r="X445" s="5" t="s">
        <v>36</v>
      </c>
      <c r="Y445" s="24">
        <v>42025</v>
      </c>
      <c r="Z445" s="21" t="s">
        <v>38</v>
      </c>
      <c r="AA445" s="54" t="s">
        <v>27</v>
      </c>
      <c r="AB445" s="54"/>
      <c r="AC445" s="2" t="str">
        <f t="shared" si="120"/>
        <v>100</v>
      </c>
      <c r="AD445" s="2">
        <f t="shared" si="130"/>
        <v>0.1</v>
      </c>
      <c r="AE445" s="2">
        <f t="shared" si="121"/>
        <v>0.1</v>
      </c>
      <c r="AF445" s="1" t="str">
        <f t="shared" si="129"/>
        <v>5</v>
      </c>
      <c r="AG445" s="1" t="s">
        <v>829</v>
      </c>
      <c r="AH445" s="83" t="s">
        <v>27</v>
      </c>
      <c r="AI445" s="1">
        <f t="shared" si="122"/>
        <v>0</v>
      </c>
      <c r="AJ445" s="1">
        <f t="shared" si="123"/>
        <v>2</v>
      </c>
      <c r="AK445" s="25">
        <v>2</v>
      </c>
      <c r="AL445" s="1">
        <v>0</v>
      </c>
      <c r="AM445" s="1">
        <f t="shared" si="124"/>
        <v>2</v>
      </c>
      <c r="AN445" s="83"/>
      <c r="AO445" s="47">
        <v>2</v>
      </c>
      <c r="AP445" s="93">
        <v>2</v>
      </c>
      <c r="AQ445" s="103"/>
      <c r="AR445" s="93"/>
      <c r="AS445" s="25"/>
      <c r="AT445" s="103"/>
      <c r="AU445" s="12">
        <f t="shared" si="125"/>
        <v>2</v>
      </c>
      <c r="AV445" s="93"/>
      <c r="AW445" s="93"/>
      <c r="AX445" s="93"/>
      <c r="AY445" s="93"/>
      <c r="AZ445" s="93"/>
      <c r="BA445" s="14">
        <f t="shared" si="131"/>
        <v>0</v>
      </c>
      <c r="BB445" s="93"/>
      <c r="BC445" s="83"/>
      <c r="BD445" s="83"/>
      <c r="BE445" s="83"/>
      <c r="BF445" s="83"/>
      <c r="BG445" s="16">
        <f t="shared" si="132"/>
        <v>0</v>
      </c>
      <c r="BH445" s="16">
        <f t="shared" si="133"/>
        <v>2</v>
      </c>
    </row>
    <row r="446" spans="1:86" ht="25.5" customHeight="1" x14ac:dyDescent="0.25">
      <c r="A446" s="76" t="s">
        <v>1182</v>
      </c>
      <c r="B446" s="76" t="s">
        <v>1183</v>
      </c>
      <c r="C446" s="5" t="s">
        <v>1816</v>
      </c>
      <c r="D446" s="99">
        <v>0.06</v>
      </c>
      <c r="E446" s="76" t="s">
        <v>1169</v>
      </c>
      <c r="F446" s="4" t="s">
        <v>1171</v>
      </c>
      <c r="G446" s="4" t="s">
        <v>1184</v>
      </c>
      <c r="H446" s="1" t="s">
        <v>1823</v>
      </c>
      <c r="I446" s="1" t="s">
        <v>27</v>
      </c>
      <c r="J446" s="4" t="s">
        <v>2970</v>
      </c>
      <c r="K446" s="100">
        <v>0</v>
      </c>
      <c r="L446" s="70">
        <v>100</v>
      </c>
      <c r="M446" s="68" t="s">
        <v>878</v>
      </c>
      <c r="N446" s="102" t="s">
        <v>28</v>
      </c>
      <c r="O446" s="96" t="s">
        <v>2286</v>
      </c>
      <c r="P446" s="76" t="s">
        <v>38</v>
      </c>
      <c r="Q446" s="85" t="s">
        <v>2337</v>
      </c>
      <c r="R446" s="5"/>
      <c r="S446" s="5"/>
      <c r="T446" s="5"/>
      <c r="U446" s="74"/>
      <c r="V446" s="74"/>
      <c r="W446" s="74"/>
      <c r="X446" s="5" t="s">
        <v>36</v>
      </c>
      <c r="Y446" s="24">
        <v>41829</v>
      </c>
      <c r="Z446" s="21" t="s">
        <v>38</v>
      </c>
      <c r="AA446" s="54" t="s">
        <v>27</v>
      </c>
      <c r="AB446" s="54"/>
      <c r="AC446" s="2" t="str">
        <f t="shared" si="120"/>
        <v>100</v>
      </c>
      <c r="AD446" s="2">
        <f t="shared" si="130"/>
        <v>0.06</v>
      </c>
      <c r="AE446" s="2">
        <f t="shared" si="121"/>
        <v>0.06</v>
      </c>
      <c r="AF446" s="1" t="str">
        <f t="shared" si="129"/>
        <v>5</v>
      </c>
      <c r="AG446" s="1" t="s">
        <v>829</v>
      </c>
      <c r="AH446" s="83" t="s">
        <v>27</v>
      </c>
      <c r="AI446" s="1">
        <f t="shared" si="122"/>
        <v>0</v>
      </c>
      <c r="AJ446" s="1">
        <f t="shared" si="123"/>
        <v>1</v>
      </c>
      <c r="AK446" s="25">
        <v>1</v>
      </c>
      <c r="AL446" s="1">
        <v>0</v>
      </c>
      <c r="AM446" s="1">
        <f t="shared" si="124"/>
        <v>1</v>
      </c>
      <c r="AN446" s="83"/>
      <c r="AO446" s="47">
        <v>1</v>
      </c>
      <c r="AP446" s="103">
        <v>1</v>
      </c>
      <c r="AQ446" s="103"/>
      <c r="AR446" s="93"/>
      <c r="AS446" s="25"/>
      <c r="AT446" s="103"/>
      <c r="AU446" s="12">
        <f t="shared" si="125"/>
        <v>1</v>
      </c>
      <c r="AV446" s="93"/>
      <c r="AW446" s="93"/>
      <c r="AX446" s="93"/>
      <c r="AY446" s="93"/>
      <c r="AZ446" s="93"/>
      <c r="BA446" s="14">
        <f t="shared" si="131"/>
        <v>0</v>
      </c>
      <c r="BB446" s="93"/>
      <c r="BC446" s="83"/>
      <c r="BD446" s="83"/>
      <c r="BE446" s="83"/>
      <c r="BF446" s="83"/>
      <c r="BG446" s="16">
        <f t="shared" si="132"/>
        <v>0</v>
      </c>
      <c r="BH446" s="16">
        <f t="shared" si="133"/>
        <v>1</v>
      </c>
    </row>
    <row r="447" spans="1:86" ht="25.5" customHeight="1" x14ac:dyDescent="0.25">
      <c r="A447" s="83" t="s">
        <v>1491</v>
      </c>
      <c r="B447" s="83" t="s">
        <v>1492</v>
      </c>
      <c r="C447" s="21" t="s">
        <v>1815</v>
      </c>
      <c r="D447" s="94">
        <v>4.53</v>
      </c>
      <c r="E447" s="83" t="s">
        <v>1169</v>
      </c>
      <c r="F447" s="1" t="s">
        <v>1171</v>
      </c>
      <c r="G447" s="1" t="s">
        <v>1493</v>
      </c>
      <c r="H447" s="1" t="s">
        <v>1822</v>
      </c>
      <c r="I447" s="1" t="s">
        <v>27</v>
      </c>
      <c r="J447" s="4" t="s">
        <v>804</v>
      </c>
      <c r="K447" s="70">
        <v>100</v>
      </c>
      <c r="L447" s="70">
        <v>0</v>
      </c>
      <c r="M447" s="70" t="s">
        <v>30</v>
      </c>
      <c r="N447" s="76" t="s">
        <v>1494</v>
      </c>
      <c r="O447" s="96" t="s">
        <v>33</v>
      </c>
      <c r="P447" s="76" t="s">
        <v>38</v>
      </c>
      <c r="Q447" s="85" t="s">
        <v>2338</v>
      </c>
      <c r="R447" s="4" t="s">
        <v>1836</v>
      </c>
      <c r="S447" s="4" t="s">
        <v>1835</v>
      </c>
      <c r="T447" s="4" t="s">
        <v>1818</v>
      </c>
      <c r="U447" s="76" t="s">
        <v>727</v>
      </c>
      <c r="V447" s="76" t="s">
        <v>1820</v>
      </c>
      <c r="W447" s="76" t="s">
        <v>1457</v>
      </c>
      <c r="X447" s="4" t="s">
        <v>36</v>
      </c>
      <c r="Y447" s="24">
        <v>42305</v>
      </c>
      <c r="Z447" s="4" t="s">
        <v>38</v>
      </c>
      <c r="AA447" s="54" t="s">
        <v>27</v>
      </c>
      <c r="AB447" s="54"/>
      <c r="AC447" s="2" t="str">
        <f t="shared" si="120"/>
        <v>85</v>
      </c>
      <c r="AD447" s="2">
        <f t="shared" si="130"/>
        <v>4.53</v>
      </c>
      <c r="AE447" s="2">
        <f t="shared" si="121"/>
        <v>3.8505000000000003</v>
      </c>
      <c r="AF447" s="1" t="str">
        <f t="shared" si="129"/>
        <v>40</v>
      </c>
      <c r="AG447" s="1" t="s">
        <v>829</v>
      </c>
      <c r="AH447" s="92" t="s">
        <v>27</v>
      </c>
      <c r="AI447" s="1">
        <f t="shared" si="122"/>
        <v>168</v>
      </c>
      <c r="AJ447" s="1">
        <f t="shared" si="123"/>
        <v>0</v>
      </c>
      <c r="AK447" s="25">
        <v>168</v>
      </c>
      <c r="AL447" s="1">
        <v>0</v>
      </c>
      <c r="AM447" s="1">
        <f t="shared" si="124"/>
        <v>168</v>
      </c>
      <c r="AN447" s="83"/>
      <c r="AO447" s="26">
        <v>10</v>
      </c>
      <c r="AP447" s="76">
        <v>10</v>
      </c>
      <c r="AQ447" s="76"/>
      <c r="AR447" s="76"/>
      <c r="AT447" s="76"/>
      <c r="AU447" s="12">
        <f t="shared" si="125"/>
        <v>10</v>
      </c>
      <c r="AV447" s="76"/>
      <c r="AW447" s="76"/>
      <c r="AX447" s="76"/>
      <c r="AY447" s="76"/>
      <c r="AZ447" s="76"/>
      <c r="BA447" s="14">
        <f t="shared" si="131"/>
        <v>0</v>
      </c>
      <c r="BB447" s="76"/>
      <c r="BC447" s="76"/>
      <c r="BD447" s="76"/>
      <c r="BE447" s="76"/>
      <c r="BF447" s="76"/>
      <c r="BG447" s="16">
        <f t="shared" si="132"/>
        <v>0</v>
      </c>
      <c r="BH447" s="16">
        <f t="shared" si="133"/>
        <v>10</v>
      </c>
    </row>
    <row r="448" spans="1:86" ht="25.5" customHeight="1" x14ac:dyDescent="0.25">
      <c r="A448" s="83" t="s">
        <v>1517</v>
      </c>
      <c r="B448" s="83" t="s">
        <v>1518</v>
      </c>
      <c r="C448" s="1" t="s">
        <v>1806</v>
      </c>
      <c r="D448" s="94">
        <v>1.46</v>
      </c>
      <c r="E448" s="83" t="s">
        <v>1169</v>
      </c>
      <c r="F448" s="1" t="s">
        <v>1171</v>
      </c>
      <c r="G448" s="1" t="s">
        <v>27</v>
      </c>
      <c r="H448" s="1" t="s">
        <v>27</v>
      </c>
      <c r="I448" s="1" t="s">
        <v>27</v>
      </c>
      <c r="J448" s="4" t="s">
        <v>804</v>
      </c>
      <c r="K448" s="97">
        <v>100</v>
      </c>
      <c r="L448" s="97">
        <v>0</v>
      </c>
      <c r="M448" s="70" t="s">
        <v>1519</v>
      </c>
      <c r="N448" s="76" t="s">
        <v>1431</v>
      </c>
      <c r="O448" s="96" t="s">
        <v>33</v>
      </c>
      <c r="P448" s="96" t="s">
        <v>38</v>
      </c>
      <c r="Q448" s="74" t="s">
        <v>1520</v>
      </c>
      <c r="R448" s="76" t="s">
        <v>1836</v>
      </c>
      <c r="S448" s="86" t="s">
        <v>1835</v>
      </c>
      <c r="T448" s="6" t="s">
        <v>2163</v>
      </c>
      <c r="U448" s="76" t="s">
        <v>151</v>
      </c>
      <c r="V448" s="76" t="s">
        <v>1820</v>
      </c>
      <c r="W448" s="76" t="s">
        <v>1889</v>
      </c>
      <c r="X448" s="4" t="s">
        <v>36</v>
      </c>
      <c r="Y448" s="1" t="s">
        <v>27</v>
      </c>
      <c r="Z448" s="1" t="s">
        <v>27</v>
      </c>
      <c r="AA448" s="1" t="s">
        <v>27</v>
      </c>
      <c r="AB448" s="1"/>
      <c r="AC448" s="2" t="str">
        <f t="shared" si="120"/>
        <v>85</v>
      </c>
      <c r="AD448" s="2">
        <f t="shared" si="130"/>
        <v>1.46</v>
      </c>
      <c r="AE448" s="2">
        <f t="shared" si="121"/>
        <v>1.2409999999999999</v>
      </c>
      <c r="AF448" s="2" t="str">
        <f t="shared" si="129"/>
        <v>20</v>
      </c>
      <c r="AG448" s="1" t="str">
        <f>IF(AK448&lt;=10,"24",IF(AK448&gt;10,"30"))</f>
        <v>30</v>
      </c>
      <c r="AH448" s="83">
        <v>35</v>
      </c>
      <c r="AI448" s="1">
        <f t="shared" si="122"/>
        <v>43.434999999999988</v>
      </c>
      <c r="AJ448" s="1">
        <f t="shared" si="123"/>
        <v>0</v>
      </c>
      <c r="AK448" s="7">
        <f>AE448*AH448</f>
        <v>43.434999999999995</v>
      </c>
      <c r="AL448" s="7">
        <v>0</v>
      </c>
      <c r="AM448" s="7">
        <f t="shared" si="124"/>
        <v>43.434999999999995</v>
      </c>
      <c r="AN448" s="98"/>
      <c r="AO448" s="8">
        <v>43</v>
      </c>
      <c r="AP448" s="83"/>
      <c r="AQ448" s="83"/>
      <c r="AR448" s="83">
        <v>10</v>
      </c>
      <c r="AS448" s="10">
        <v>20</v>
      </c>
      <c r="AT448" s="83">
        <v>13</v>
      </c>
      <c r="AU448" s="12">
        <f t="shared" si="125"/>
        <v>43</v>
      </c>
      <c r="AV448" s="83"/>
      <c r="AW448" s="83"/>
      <c r="AX448" s="83"/>
      <c r="AY448" s="83"/>
      <c r="AZ448" s="83"/>
      <c r="BA448" s="14">
        <f t="shared" si="131"/>
        <v>0</v>
      </c>
      <c r="BB448" s="83"/>
      <c r="BC448" s="83"/>
      <c r="BD448" s="83"/>
      <c r="BE448" s="83"/>
      <c r="BF448" s="83"/>
      <c r="BG448" s="16">
        <f t="shared" si="132"/>
        <v>0</v>
      </c>
      <c r="BH448" s="16">
        <f t="shared" si="133"/>
        <v>43</v>
      </c>
      <c r="BJ448" s="5"/>
      <c r="BK448" s="5"/>
      <c r="BL448" s="5"/>
      <c r="BM448" s="5"/>
      <c r="BN448" s="5"/>
      <c r="BO448" s="5"/>
      <c r="BP448" s="5"/>
      <c r="BQ448" s="5"/>
      <c r="BR448" s="5"/>
      <c r="BS448" s="5"/>
      <c r="BT448" s="5"/>
      <c r="BU448" s="5"/>
      <c r="BV448" s="5"/>
      <c r="BW448" s="5"/>
      <c r="BX448" s="5"/>
      <c r="BY448" s="5"/>
      <c r="BZ448" s="5"/>
      <c r="CA448" s="5"/>
      <c r="CB448" s="5"/>
      <c r="CC448" s="5"/>
      <c r="CD448" s="5"/>
      <c r="CE448" s="5"/>
      <c r="CF448" s="5"/>
      <c r="CG448" s="5"/>
      <c r="CH448" s="5"/>
    </row>
    <row r="449" spans="1:61" ht="25.5" customHeight="1" x14ac:dyDescent="0.25">
      <c r="A449" s="83" t="s">
        <v>1499</v>
      </c>
      <c r="B449" s="83" t="s">
        <v>1500</v>
      </c>
      <c r="C449" s="1" t="s">
        <v>1806</v>
      </c>
      <c r="D449" s="94">
        <v>34.28</v>
      </c>
      <c r="E449" s="83" t="s">
        <v>1169</v>
      </c>
      <c r="F449" s="1" t="s">
        <v>1171</v>
      </c>
      <c r="G449" s="1" t="s">
        <v>27</v>
      </c>
      <c r="H449" s="1" t="s">
        <v>27</v>
      </c>
      <c r="I449" s="1" t="s">
        <v>27</v>
      </c>
      <c r="J449" s="4" t="s">
        <v>804</v>
      </c>
      <c r="K449" s="70">
        <v>90</v>
      </c>
      <c r="L449" s="70">
        <v>10</v>
      </c>
      <c r="M449" s="70" t="s">
        <v>30</v>
      </c>
      <c r="N449" s="76" t="s">
        <v>1502</v>
      </c>
      <c r="O449" s="76" t="s">
        <v>2245</v>
      </c>
      <c r="P449" s="96" t="s">
        <v>38</v>
      </c>
      <c r="Q449" s="74" t="s">
        <v>2526</v>
      </c>
      <c r="R449" s="4" t="s">
        <v>1836</v>
      </c>
      <c r="S449" s="19" t="s">
        <v>1835</v>
      </c>
      <c r="T449" s="6" t="s">
        <v>2163</v>
      </c>
      <c r="U449" s="76" t="s">
        <v>151</v>
      </c>
      <c r="V449" s="76" t="s">
        <v>1869</v>
      </c>
      <c r="W449" s="76" t="s">
        <v>1896</v>
      </c>
      <c r="X449" s="4" t="s">
        <v>36</v>
      </c>
      <c r="Y449" s="1" t="s">
        <v>27</v>
      </c>
      <c r="Z449" s="1" t="s">
        <v>27</v>
      </c>
      <c r="AA449" s="1" t="s">
        <v>27</v>
      </c>
      <c r="AB449" s="1"/>
      <c r="AC449" s="2" t="str">
        <f t="shared" si="120"/>
        <v>65</v>
      </c>
      <c r="AD449" s="2">
        <f t="shared" si="130"/>
        <v>34.28</v>
      </c>
      <c r="AE449" s="2">
        <f t="shared" si="121"/>
        <v>22.282000000000004</v>
      </c>
      <c r="AF449" s="2" t="str">
        <f t="shared" si="129"/>
        <v>70</v>
      </c>
      <c r="AG449" s="1" t="str">
        <f>IF(AK449&lt;=10,"24",IF(AK449&gt;10,"30"))</f>
        <v>30</v>
      </c>
      <c r="AH449" s="83">
        <v>35</v>
      </c>
      <c r="AI449" s="1">
        <f t="shared" si="122"/>
        <v>701.88300000000015</v>
      </c>
      <c r="AJ449" s="1">
        <f t="shared" si="123"/>
        <v>77.987000000000009</v>
      </c>
      <c r="AK449" s="7">
        <f>AE449*AH449</f>
        <v>779.87000000000012</v>
      </c>
      <c r="AL449" s="7">
        <v>0</v>
      </c>
      <c r="AM449" s="7">
        <f t="shared" si="124"/>
        <v>779.87000000000012</v>
      </c>
      <c r="AN449" s="98"/>
      <c r="AO449" s="8">
        <v>780</v>
      </c>
      <c r="AP449" s="83"/>
      <c r="AQ449" s="83"/>
      <c r="AR449" s="75">
        <v>35</v>
      </c>
      <c r="AS449" s="1">
        <v>70</v>
      </c>
      <c r="AT449" s="83">
        <v>70</v>
      </c>
      <c r="AU449" s="12">
        <f t="shared" si="125"/>
        <v>175</v>
      </c>
      <c r="AV449" s="83">
        <v>70</v>
      </c>
      <c r="AW449" s="83">
        <v>70</v>
      </c>
      <c r="AX449" s="83">
        <v>70</v>
      </c>
      <c r="AY449" s="83">
        <v>70</v>
      </c>
      <c r="AZ449" s="83">
        <v>70</v>
      </c>
      <c r="BA449" s="14">
        <f t="shared" si="131"/>
        <v>350</v>
      </c>
      <c r="BB449" s="83">
        <v>70</v>
      </c>
      <c r="BC449" s="83">
        <v>70</v>
      </c>
      <c r="BD449" s="83">
        <v>70</v>
      </c>
      <c r="BE449" s="83">
        <v>45</v>
      </c>
      <c r="BF449" s="83"/>
      <c r="BG449" s="16">
        <f t="shared" si="132"/>
        <v>255</v>
      </c>
      <c r="BH449" s="16">
        <f t="shared" si="133"/>
        <v>780</v>
      </c>
    </row>
    <row r="450" spans="1:61" ht="25.5" customHeight="1" x14ac:dyDescent="0.25">
      <c r="A450" s="74" t="s">
        <v>2186</v>
      </c>
      <c r="B450" s="75" t="s">
        <v>2187</v>
      </c>
      <c r="C450" s="31" t="s">
        <v>2188</v>
      </c>
      <c r="D450" s="87">
        <v>91.46</v>
      </c>
      <c r="E450" s="105" t="s">
        <v>103</v>
      </c>
      <c r="F450" s="31" t="s">
        <v>1171</v>
      </c>
      <c r="G450" s="5" t="s">
        <v>27</v>
      </c>
      <c r="H450" s="10" t="s">
        <v>27</v>
      </c>
      <c r="I450" s="10" t="s">
        <v>2189</v>
      </c>
      <c r="J450" s="75" t="s">
        <v>95</v>
      </c>
      <c r="K450" s="88">
        <v>50</v>
      </c>
      <c r="L450" s="106">
        <v>50</v>
      </c>
      <c r="M450" s="90" t="s">
        <v>2190</v>
      </c>
      <c r="N450" s="91" t="s">
        <v>2191</v>
      </c>
      <c r="O450" s="75" t="s">
        <v>33</v>
      </c>
      <c r="P450" s="75" t="s">
        <v>38</v>
      </c>
      <c r="Q450" s="75" t="s">
        <v>2296</v>
      </c>
      <c r="R450" s="86" t="s">
        <v>2192</v>
      </c>
      <c r="S450" s="86" t="s">
        <v>2157</v>
      </c>
      <c r="T450" s="19" t="s">
        <v>2193</v>
      </c>
      <c r="U450" s="86" t="s">
        <v>2194</v>
      </c>
      <c r="V450" s="86" t="s">
        <v>2195</v>
      </c>
      <c r="W450" s="74" t="s">
        <v>2196</v>
      </c>
      <c r="X450" s="5" t="s">
        <v>2197</v>
      </c>
      <c r="Y450" s="5" t="s">
        <v>27</v>
      </c>
      <c r="Z450" s="5" t="s">
        <v>27</v>
      </c>
      <c r="AA450" s="67" t="s">
        <v>27</v>
      </c>
      <c r="AB450" s="67"/>
      <c r="AC450" s="2" t="str">
        <f t="shared" ref="AC450:AC513" si="134">IF(AD450&lt;=1,"100",IF(AD450&lt;=5,"85",IF(AD450&lt;=10,"80",IF(AD450&gt;10,"65"))))</f>
        <v>65</v>
      </c>
      <c r="AD450" s="2">
        <f t="shared" si="130"/>
        <v>91.46</v>
      </c>
      <c r="AE450" s="2">
        <f t="shared" ref="AE450:AE513" si="135">(AD450*AC450)/100</f>
        <v>59.448999999999998</v>
      </c>
      <c r="AF450" s="2" t="str">
        <f t="shared" si="129"/>
        <v>70</v>
      </c>
      <c r="AG450" s="1" t="str">
        <f>IF(AK450&lt;=10,"24",IF(AK450&gt;10,"30"))</f>
        <v>30</v>
      </c>
      <c r="AH450" s="92">
        <v>35</v>
      </c>
      <c r="AI450" s="1">
        <f t="shared" ref="AI450:AI493" si="136">(AK450*K450)/100</f>
        <v>1040.3575000000001</v>
      </c>
      <c r="AJ450" s="1">
        <f t="shared" ref="AJ450:AJ493" si="137">(AK450*L450)/100</f>
        <v>1040.3575000000001</v>
      </c>
      <c r="AK450" s="7">
        <f>AE450*AH450</f>
        <v>2080.7150000000001</v>
      </c>
      <c r="AL450" s="4">
        <v>0</v>
      </c>
      <c r="AM450" s="36">
        <f t="shared" ref="AM450:AM513" si="138">AK450-AL450</f>
        <v>2080.7150000000001</v>
      </c>
      <c r="AN450" s="93"/>
      <c r="AO450" s="47">
        <v>2081</v>
      </c>
      <c r="AP450" s="92"/>
      <c r="AQ450" s="92"/>
      <c r="AR450" s="92"/>
      <c r="AS450" s="36"/>
      <c r="AT450" s="93"/>
      <c r="AU450" s="12">
        <f t="shared" ref="AU450:AU513" si="139">AP450+AQ450+AR450+AS450+AT450-AL450</f>
        <v>0</v>
      </c>
      <c r="AV450" s="92">
        <v>70</v>
      </c>
      <c r="AW450" s="92">
        <v>70</v>
      </c>
      <c r="AX450" s="92">
        <v>70</v>
      </c>
      <c r="AY450" s="92">
        <v>70</v>
      </c>
      <c r="AZ450" s="75">
        <v>70</v>
      </c>
      <c r="BA450" s="14">
        <f t="shared" si="131"/>
        <v>350</v>
      </c>
      <c r="BB450" s="92">
        <v>70</v>
      </c>
      <c r="BC450" s="92">
        <v>70</v>
      </c>
      <c r="BD450" s="92">
        <v>70</v>
      </c>
      <c r="BE450" s="92">
        <v>70</v>
      </c>
      <c r="BF450" s="92">
        <v>70</v>
      </c>
      <c r="BG450" s="16">
        <f t="shared" si="132"/>
        <v>350</v>
      </c>
      <c r="BH450" s="16">
        <f t="shared" si="133"/>
        <v>700</v>
      </c>
      <c r="BI450" s="5"/>
    </row>
    <row r="451" spans="1:61" ht="25.5" customHeight="1" x14ac:dyDescent="0.25">
      <c r="A451" s="83" t="s">
        <v>2495</v>
      </c>
      <c r="B451" s="83" t="s">
        <v>1448</v>
      </c>
      <c r="C451" s="1" t="s">
        <v>1806</v>
      </c>
      <c r="D451" s="94">
        <v>1.99</v>
      </c>
      <c r="E451" s="83" t="s">
        <v>1169</v>
      </c>
      <c r="F451" s="1" t="s">
        <v>1171</v>
      </c>
      <c r="G451" s="1" t="s">
        <v>27</v>
      </c>
      <c r="H451" s="1" t="s">
        <v>27</v>
      </c>
      <c r="I451" s="1" t="s">
        <v>27</v>
      </c>
      <c r="J451" s="76" t="s">
        <v>804</v>
      </c>
      <c r="K451" s="70">
        <v>100</v>
      </c>
      <c r="L451" s="70">
        <v>0</v>
      </c>
      <c r="M451" s="70" t="s">
        <v>1495</v>
      </c>
      <c r="N451" s="76" t="s">
        <v>1496</v>
      </c>
      <c r="O451" s="96" t="s">
        <v>33</v>
      </c>
      <c r="P451" s="96" t="s">
        <v>38</v>
      </c>
      <c r="Q451" s="74" t="s">
        <v>1497</v>
      </c>
      <c r="R451" s="4" t="s">
        <v>1836</v>
      </c>
      <c r="S451" s="19" t="s">
        <v>1835</v>
      </c>
      <c r="T451" s="6" t="s">
        <v>2163</v>
      </c>
      <c r="U451" s="76" t="s">
        <v>1503</v>
      </c>
      <c r="V451" s="76" t="s">
        <v>1820</v>
      </c>
      <c r="W451" s="76" t="s">
        <v>1890</v>
      </c>
      <c r="X451" s="4" t="s">
        <v>36</v>
      </c>
      <c r="Y451" s="1" t="s">
        <v>27</v>
      </c>
      <c r="Z451" s="1" t="s">
        <v>27</v>
      </c>
      <c r="AA451" s="1" t="s">
        <v>27</v>
      </c>
      <c r="AB451" s="1"/>
      <c r="AC451" s="2" t="str">
        <f t="shared" si="134"/>
        <v>85</v>
      </c>
      <c r="AD451" s="2">
        <f t="shared" si="130"/>
        <v>1.99</v>
      </c>
      <c r="AE451" s="2">
        <f t="shared" si="135"/>
        <v>1.6915</v>
      </c>
      <c r="AF451" s="2" t="str">
        <f t="shared" si="129"/>
        <v>30</v>
      </c>
      <c r="AG451" s="1" t="str">
        <f>IF(AK451&lt;=10,"24",IF(AK451&gt;10,"30"))</f>
        <v>30</v>
      </c>
      <c r="AH451" s="83">
        <v>35</v>
      </c>
      <c r="AI451" s="1">
        <f t="shared" si="136"/>
        <v>59.202500000000001</v>
      </c>
      <c r="AJ451" s="1">
        <f t="shared" si="137"/>
        <v>0</v>
      </c>
      <c r="AK451" s="7">
        <f>AE451*AH451</f>
        <v>59.202500000000001</v>
      </c>
      <c r="AL451" s="7">
        <v>0</v>
      </c>
      <c r="AM451" s="7">
        <f t="shared" si="138"/>
        <v>59.202500000000001</v>
      </c>
      <c r="AN451" s="98"/>
      <c r="AO451" s="8">
        <v>59</v>
      </c>
      <c r="AP451" s="83"/>
      <c r="AQ451" s="83"/>
      <c r="AR451" s="83">
        <v>15</v>
      </c>
      <c r="AS451" s="1">
        <v>30</v>
      </c>
      <c r="AT451" s="83">
        <v>14</v>
      </c>
      <c r="AU451" s="12">
        <f t="shared" si="139"/>
        <v>59</v>
      </c>
      <c r="AV451" s="83"/>
      <c r="AW451" s="83"/>
      <c r="AX451" s="83"/>
      <c r="AY451" s="83"/>
      <c r="AZ451" s="83"/>
      <c r="BA451" s="14">
        <f t="shared" si="131"/>
        <v>0</v>
      </c>
      <c r="BB451" s="83"/>
      <c r="BC451" s="83"/>
      <c r="BD451" s="83"/>
      <c r="BE451" s="83"/>
      <c r="BF451" s="83"/>
      <c r="BG451" s="16">
        <f t="shared" si="132"/>
        <v>0</v>
      </c>
      <c r="BH451" s="16">
        <f t="shared" si="133"/>
        <v>59</v>
      </c>
    </row>
    <row r="452" spans="1:61" ht="25.5" customHeight="1" x14ac:dyDescent="0.25">
      <c r="A452" s="76" t="s">
        <v>1185</v>
      </c>
      <c r="B452" s="76" t="s">
        <v>1186</v>
      </c>
      <c r="C452" s="5" t="s">
        <v>1816</v>
      </c>
      <c r="D452" s="76">
        <v>0.01</v>
      </c>
      <c r="E452" s="76" t="s">
        <v>1169</v>
      </c>
      <c r="F452" s="4" t="s">
        <v>1171</v>
      </c>
      <c r="G452" s="4" t="s">
        <v>1187</v>
      </c>
      <c r="H452" s="1" t="s">
        <v>1823</v>
      </c>
      <c r="I452" s="1" t="s">
        <v>27</v>
      </c>
      <c r="J452" s="76" t="s">
        <v>2970</v>
      </c>
      <c r="K452" s="70">
        <v>20</v>
      </c>
      <c r="L452" s="70">
        <v>80</v>
      </c>
      <c r="M452" s="70" t="s">
        <v>1188</v>
      </c>
      <c r="N452" s="76" t="s">
        <v>1189</v>
      </c>
      <c r="O452" s="96" t="s">
        <v>2286</v>
      </c>
      <c r="P452" s="76" t="s">
        <v>38</v>
      </c>
      <c r="Q452" s="85" t="s">
        <v>2339</v>
      </c>
      <c r="R452" s="5"/>
      <c r="S452" s="5"/>
      <c r="T452" s="5"/>
      <c r="U452" s="74"/>
      <c r="V452" s="74"/>
      <c r="W452" s="74"/>
      <c r="X452" s="5" t="s">
        <v>36</v>
      </c>
      <c r="Y452" s="24">
        <v>42922</v>
      </c>
      <c r="Z452" s="4" t="s">
        <v>32</v>
      </c>
      <c r="AA452" s="41">
        <v>44287</v>
      </c>
      <c r="AB452" s="41" t="s">
        <v>38</v>
      </c>
      <c r="AC452" s="2" t="str">
        <f t="shared" si="134"/>
        <v>100</v>
      </c>
      <c r="AD452" s="2">
        <f t="shared" si="130"/>
        <v>0.01</v>
      </c>
      <c r="AE452" s="2">
        <f t="shared" si="135"/>
        <v>0.01</v>
      </c>
      <c r="AF452" s="1" t="str">
        <f t="shared" si="129"/>
        <v>5</v>
      </c>
      <c r="AG452" s="1">
        <v>12</v>
      </c>
      <c r="AH452" s="83" t="s">
        <v>27</v>
      </c>
      <c r="AI452" s="1">
        <f t="shared" si="136"/>
        <v>0.2</v>
      </c>
      <c r="AJ452" s="1">
        <f t="shared" si="137"/>
        <v>0.8</v>
      </c>
      <c r="AK452" s="25">
        <v>1</v>
      </c>
      <c r="AL452" s="1">
        <v>0</v>
      </c>
      <c r="AM452" s="1">
        <f t="shared" si="138"/>
        <v>1</v>
      </c>
      <c r="AN452" s="83"/>
      <c r="AO452" s="26">
        <v>1</v>
      </c>
      <c r="AP452" s="76"/>
      <c r="AQ452" s="93">
        <v>1</v>
      </c>
      <c r="AR452" s="103"/>
      <c r="AT452" s="76"/>
      <c r="AU452" s="12">
        <f t="shared" si="139"/>
        <v>1</v>
      </c>
      <c r="AV452" s="93"/>
      <c r="AW452" s="93"/>
      <c r="AX452" s="83"/>
      <c r="AY452" s="83"/>
      <c r="AZ452" s="83"/>
      <c r="BA452" s="14">
        <f t="shared" si="131"/>
        <v>0</v>
      </c>
      <c r="BB452" s="83"/>
      <c r="BC452" s="83"/>
      <c r="BD452" s="83"/>
      <c r="BE452" s="83"/>
      <c r="BF452" s="83"/>
      <c r="BG452" s="16">
        <f t="shared" si="132"/>
        <v>0</v>
      </c>
      <c r="BH452" s="16">
        <f t="shared" si="133"/>
        <v>1</v>
      </c>
    </row>
    <row r="453" spans="1:61" ht="25.5" customHeight="1" x14ac:dyDescent="0.25">
      <c r="A453" s="76" t="s">
        <v>1190</v>
      </c>
      <c r="B453" s="76" t="s">
        <v>1191</v>
      </c>
      <c r="C453" s="5" t="s">
        <v>1816</v>
      </c>
      <c r="D453" s="76">
        <v>0.12</v>
      </c>
      <c r="E453" s="76" t="s">
        <v>1169</v>
      </c>
      <c r="F453" s="4" t="s">
        <v>1171</v>
      </c>
      <c r="G453" s="4" t="s">
        <v>1192</v>
      </c>
      <c r="H453" s="1" t="s">
        <v>1823</v>
      </c>
      <c r="I453" s="1" t="s">
        <v>27</v>
      </c>
      <c r="J453" s="85" t="s">
        <v>804</v>
      </c>
      <c r="K453" s="70">
        <v>100</v>
      </c>
      <c r="L453" s="70">
        <v>0</v>
      </c>
      <c r="M453" s="76" t="s">
        <v>746</v>
      </c>
      <c r="N453" s="76" t="s">
        <v>1193</v>
      </c>
      <c r="O453" s="96" t="s">
        <v>33</v>
      </c>
      <c r="P453" s="76" t="s">
        <v>38</v>
      </c>
      <c r="Q453" s="85" t="s">
        <v>2340</v>
      </c>
      <c r="R453" s="74"/>
      <c r="S453" s="74"/>
      <c r="T453" s="5"/>
      <c r="U453" s="74"/>
      <c r="V453" s="74"/>
      <c r="W453" s="74"/>
      <c r="X453" s="5" t="s">
        <v>36</v>
      </c>
      <c r="Y453" s="24">
        <v>43004</v>
      </c>
      <c r="Z453" s="4" t="s">
        <v>32</v>
      </c>
      <c r="AA453" s="41">
        <v>44287</v>
      </c>
      <c r="AB453" s="41" t="s">
        <v>38</v>
      </c>
      <c r="AC453" s="2" t="str">
        <f t="shared" si="134"/>
        <v>100</v>
      </c>
      <c r="AD453" s="2">
        <f t="shared" si="130"/>
        <v>0.12</v>
      </c>
      <c r="AE453" s="2">
        <f t="shared" si="135"/>
        <v>0.12</v>
      </c>
      <c r="AF453" s="1" t="str">
        <f t="shared" si="129"/>
        <v>5</v>
      </c>
      <c r="AG453" s="1">
        <v>12</v>
      </c>
      <c r="AH453" s="83" t="s">
        <v>27</v>
      </c>
      <c r="AI453" s="1">
        <f t="shared" si="136"/>
        <v>1</v>
      </c>
      <c r="AJ453" s="1">
        <f t="shared" si="137"/>
        <v>0</v>
      </c>
      <c r="AK453" s="25">
        <v>1</v>
      </c>
      <c r="AL453" s="1">
        <v>0</v>
      </c>
      <c r="AM453" s="1">
        <f t="shared" si="138"/>
        <v>1</v>
      </c>
      <c r="AN453" s="83"/>
      <c r="AO453" s="47">
        <v>1</v>
      </c>
      <c r="AP453" s="76"/>
      <c r="AQ453" s="93">
        <v>1</v>
      </c>
      <c r="AR453" s="103"/>
      <c r="AT453" s="76"/>
      <c r="AU453" s="12">
        <f t="shared" si="139"/>
        <v>1</v>
      </c>
      <c r="AV453" s="93"/>
      <c r="AW453" s="93"/>
      <c r="AX453" s="83"/>
      <c r="AY453" s="83"/>
      <c r="AZ453" s="83"/>
      <c r="BA453" s="14">
        <f t="shared" si="131"/>
        <v>0</v>
      </c>
      <c r="BB453" s="83"/>
      <c r="BC453" s="83"/>
      <c r="BD453" s="83"/>
      <c r="BE453" s="83"/>
      <c r="BF453" s="83"/>
      <c r="BG453" s="16">
        <f t="shared" si="132"/>
        <v>0</v>
      </c>
      <c r="BH453" s="16">
        <f t="shared" si="133"/>
        <v>1</v>
      </c>
    </row>
    <row r="454" spans="1:61" ht="25.5" customHeight="1" x14ac:dyDescent="0.25">
      <c r="A454" s="76" t="s">
        <v>1194</v>
      </c>
      <c r="B454" s="76" t="s">
        <v>1195</v>
      </c>
      <c r="C454" s="5" t="s">
        <v>1816</v>
      </c>
      <c r="D454" s="76">
        <v>0.04</v>
      </c>
      <c r="E454" s="76" t="s">
        <v>1169</v>
      </c>
      <c r="F454" s="4" t="s">
        <v>1171</v>
      </c>
      <c r="G454" s="4" t="s">
        <v>1196</v>
      </c>
      <c r="H454" s="1" t="s">
        <v>1823</v>
      </c>
      <c r="I454" s="1" t="s">
        <v>27</v>
      </c>
      <c r="J454" s="76" t="s">
        <v>2970</v>
      </c>
      <c r="K454" s="70">
        <v>0</v>
      </c>
      <c r="L454" s="70">
        <v>100</v>
      </c>
      <c r="M454" s="70" t="s">
        <v>1197</v>
      </c>
      <c r="N454" s="76" t="s">
        <v>28</v>
      </c>
      <c r="O454" s="96" t="s">
        <v>2286</v>
      </c>
      <c r="P454" s="76" t="s">
        <v>38</v>
      </c>
      <c r="Q454" s="75" t="s">
        <v>42</v>
      </c>
      <c r="R454" s="74"/>
      <c r="S454" s="74"/>
      <c r="T454" s="5"/>
      <c r="U454" s="74"/>
      <c r="V454" s="74"/>
      <c r="W454" s="74"/>
      <c r="X454" s="5" t="s">
        <v>36</v>
      </c>
      <c r="Y454" s="24">
        <v>43152</v>
      </c>
      <c r="Z454" s="4" t="s">
        <v>32</v>
      </c>
      <c r="AA454" s="24">
        <v>44248</v>
      </c>
      <c r="AB454" s="24"/>
      <c r="AC454" s="2" t="str">
        <f t="shared" si="134"/>
        <v>100</v>
      </c>
      <c r="AD454" s="2">
        <f t="shared" si="130"/>
        <v>0.04</v>
      </c>
      <c r="AE454" s="2">
        <f t="shared" si="135"/>
        <v>0.04</v>
      </c>
      <c r="AF454" s="1" t="str">
        <f t="shared" si="129"/>
        <v>5</v>
      </c>
      <c r="AG454" s="1">
        <v>12</v>
      </c>
      <c r="AH454" s="83" t="s">
        <v>27</v>
      </c>
      <c r="AI454" s="1">
        <f t="shared" si="136"/>
        <v>0</v>
      </c>
      <c r="AJ454" s="1">
        <f t="shared" si="137"/>
        <v>1</v>
      </c>
      <c r="AK454" s="25">
        <v>1</v>
      </c>
      <c r="AL454" s="1">
        <v>0</v>
      </c>
      <c r="AM454" s="1">
        <f t="shared" si="138"/>
        <v>1</v>
      </c>
      <c r="AN454" s="83"/>
      <c r="AO454" s="26">
        <v>1</v>
      </c>
      <c r="AP454" s="76"/>
      <c r="AQ454" s="93">
        <v>1</v>
      </c>
      <c r="AR454" s="103"/>
      <c r="AT454" s="76"/>
      <c r="AU454" s="12">
        <f t="shared" si="139"/>
        <v>1</v>
      </c>
      <c r="AV454" s="93"/>
      <c r="AW454" s="93"/>
      <c r="AX454" s="83"/>
      <c r="AY454" s="83"/>
      <c r="AZ454" s="83"/>
      <c r="BA454" s="14">
        <f t="shared" si="131"/>
        <v>0</v>
      </c>
      <c r="BB454" s="83"/>
      <c r="BC454" s="83"/>
      <c r="BD454" s="83"/>
      <c r="BE454" s="83"/>
      <c r="BF454" s="83"/>
      <c r="BG454" s="16">
        <f t="shared" si="132"/>
        <v>0</v>
      </c>
      <c r="BH454" s="16">
        <f t="shared" si="133"/>
        <v>1</v>
      </c>
    </row>
    <row r="455" spans="1:61" ht="25.5" customHeight="1" x14ac:dyDescent="0.25">
      <c r="A455" s="76" t="s">
        <v>1198</v>
      </c>
      <c r="B455" s="76" t="s">
        <v>1199</v>
      </c>
      <c r="C455" s="5" t="s">
        <v>1816</v>
      </c>
      <c r="D455" s="76">
        <v>0.03</v>
      </c>
      <c r="E455" s="76" t="s">
        <v>1169</v>
      </c>
      <c r="F455" s="4" t="s">
        <v>1171</v>
      </c>
      <c r="G455" s="4" t="s">
        <v>1200</v>
      </c>
      <c r="H455" s="1" t="s">
        <v>1823</v>
      </c>
      <c r="I455" s="1" t="s">
        <v>27</v>
      </c>
      <c r="J455" s="76" t="s">
        <v>2970</v>
      </c>
      <c r="K455" s="70">
        <v>0</v>
      </c>
      <c r="L455" s="70">
        <v>100</v>
      </c>
      <c r="M455" s="70" t="s">
        <v>1201</v>
      </c>
      <c r="N455" s="76" t="s">
        <v>28</v>
      </c>
      <c r="O455" s="96" t="s">
        <v>2286</v>
      </c>
      <c r="P455" s="76" t="s">
        <v>38</v>
      </c>
      <c r="Q455" s="76" t="s">
        <v>2296</v>
      </c>
      <c r="R455" s="74"/>
      <c r="S455" s="74"/>
      <c r="T455" s="5"/>
      <c r="U455" s="74"/>
      <c r="V455" s="74"/>
      <c r="W455" s="74"/>
      <c r="X455" s="5" t="s">
        <v>118</v>
      </c>
      <c r="Y455" s="24">
        <v>43130</v>
      </c>
      <c r="Z455" s="4" t="s">
        <v>38</v>
      </c>
      <c r="AA455" s="24" t="s">
        <v>27</v>
      </c>
      <c r="AB455" s="24"/>
      <c r="AC455" s="2" t="str">
        <f t="shared" si="134"/>
        <v>100</v>
      </c>
      <c r="AD455" s="2">
        <f t="shared" si="130"/>
        <v>0.03</v>
      </c>
      <c r="AE455" s="2">
        <f t="shared" si="135"/>
        <v>0.03</v>
      </c>
      <c r="AF455" s="1" t="str">
        <f t="shared" si="129"/>
        <v>5</v>
      </c>
      <c r="AG455" s="1" t="s">
        <v>829</v>
      </c>
      <c r="AH455" s="83" t="s">
        <v>27</v>
      </c>
      <c r="AI455" s="1">
        <f t="shared" si="136"/>
        <v>0</v>
      </c>
      <c r="AJ455" s="1">
        <f t="shared" si="137"/>
        <v>1</v>
      </c>
      <c r="AK455" s="64">
        <v>1</v>
      </c>
      <c r="AL455" s="1">
        <v>0</v>
      </c>
      <c r="AM455" s="1">
        <f t="shared" si="138"/>
        <v>1</v>
      </c>
      <c r="AN455" s="83"/>
      <c r="AO455" s="47">
        <v>1</v>
      </c>
      <c r="AP455" s="76">
        <v>1</v>
      </c>
      <c r="AQ455" s="103"/>
      <c r="AR455" s="93"/>
      <c r="AS455" s="25"/>
      <c r="AT455" s="76"/>
      <c r="AU455" s="12">
        <f t="shared" si="139"/>
        <v>1</v>
      </c>
      <c r="AV455" s="93"/>
      <c r="AW455" s="93"/>
      <c r="AX455" s="83"/>
      <c r="AY455" s="83"/>
      <c r="AZ455" s="83"/>
      <c r="BA455" s="14">
        <f t="shared" si="131"/>
        <v>0</v>
      </c>
      <c r="BB455" s="83"/>
      <c r="BC455" s="83"/>
      <c r="BD455" s="83"/>
      <c r="BE455" s="83"/>
      <c r="BF455" s="83"/>
      <c r="BG455" s="16">
        <f t="shared" si="132"/>
        <v>0</v>
      </c>
      <c r="BH455" s="16">
        <f t="shared" si="133"/>
        <v>1</v>
      </c>
    </row>
    <row r="456" spans="1:61" ht="25.5" customHeight="1" x14ac:dyDescent="0.25">
      <c r="A456" s="74" t="s">
        <v>1202</v>
      </c>
      <c r="B456" s="74" t="s">
        <v>1203</v>
      </c>
      <c r="C456" s="5" t="s">
        <v>1816</v>
      </c>
      <c r="D456" s="74">
        <v>0.01</v>
      </c>
      <c r="E456" s="74" t="s">
        <v>1169</v>
      </c>
      <c r="F456" s="5" t="s">
        <v>1171</v>
      </c>
      <c r="G456" s="5" t="s">
        <v>1204</v>
      </c>
      <c r="H456" s="1" t="s">
        <v>1823</v>
      </c>
      <c r="I456" s="1" t="s">
        <v>27</v>
      </c>
      <c r="J456" s="74" t="s">
        <v>2970</v>
      </c>
      <c r="K456" s="89">
        <v>0</v>
      </c>
      <c r="L456" s="89">
        <v>100</v>
      </c>
      <c r="M456" s="89" t="s">
        <v>996</v>
      </c>
      <c r="N456" s="74" t="s">
        <v>996</v>
      </c>
      <c r="O456" s="96" t="s">
        <v>2286</v>
      </c>
      <c r="P456" s="76" t="s">
        <v>38</v>
      </c>
      <c r="Q456" s="74" t="s">
        <v>205</v>
      </c>
      <c r="R456" s="74"/>
      <c r="S456" s="74"/>
      <c r="T456" s="5"/>
      <c r="U456" s="74"/>
      <c r="V456" s="74"/>
      <c r="W456" s="74"/>
      <c r="X456" s="5" t="s">
        <v>36</v>
      </c>
      <c r="Y456" s="35">
        <v>43564</v>
      </c>
      <c r="Z456" s="5" t="s">
        <v>32</v>
      </c>
      <c r="AA456" s="35">
        <v>44660</v>
      </c>
      <c r="AB456" s="35"/>
      <c r="AC456" s="2" t="str">
        <f t="shared" si="134"/>
        <v>100</v>
      </c>
      <c r="AD456" s="2">
        <f t="shared" si="130"/>
        <v>0.01</v>
      </c>
      <c r="AE456" s="2">
        <f t="shared" si="135"/>
        <v>0.01</v>
      </c>
      <c r="AF456" s="1" t="str">
        <f t="shared" si="129"/>
        <v>5</v>
      </c>
      <c r="AG456" s="1">
        <v>12</v>
      </c>
      <c r="AH456" s="92" t="s">
        <v>27</v>
      </c>
      <c r="AI456" s="1">
        <f t="shared" si="136"/>
        <v>0</v>
      </c>
      <c r="AJ456" s="1">
        <f t="shared" si="137"/>
        <v>1</v>
      </c>
      <c r="AK456" s="36">
        <v>1</v>
      </c>
      <c r="AL456" s="1">
        <v>1</v>
      </c>
      <c r="AM456" s="1">
        <f t="shared" si="138"/>
        <v>0</v>
      </c>
      <c r="AN456" s="83"/>
      <c r="AO456" s="47">
        <v>1</v>
      </c>
      <c r="AP456" s="104"/>
      <c r="AQ456" s="74">
        <v>1</v>
      </c>
      <c r="AR456" s="103"/>
      <c r="AT456" s="74"/>
      <c r="AU456" s="12">
        <f t="shared" si="139"/>
        <v>0</v>
      </c>
      <c r="AV456" s="93"/>
      <c r="AW456" s="93"/>
      <c r="AX456" s="92"/>
      <c r="AY456" s="92"/>
      <c r="AZ456" s="92"/>
      <c r="BA456" s="14">
        <f t="shared" si="131"/>
        <v>0</v>
      </c>
      <c r="BB456" s="92"/>
      <c r="BC456" s="92"/>
      <c r="BD456" s="92"/>
      <c r="BE456" s="92"/>
      <c r="BF456" s="92"/>
      <c r="BG456" s="16">
        <f t="shared" si="132"/>
        <v>0</v>
      </c>
      <c r="BH456" s="16">
        <f t="shared" si="133"/>
        <v>0</v>
      </c>
    </row>
    <row r="457" spans="1:61" ht="25.5" customHeight="1" x14ac:dyDescent="0.25">
      <c r="A457" s="74" t="s">
        <v>1205</v>
      </c>
      <c r="B457" s="74" t="s">
        <v>1206</v>
      </c>
      <c r="C457" s="5" t="s">
        <v>1816</v>
      </c>
      <c r="D457" s="74">
        <v>0.01</v>
      </c>
      <c r="E457" s="74" t="s">
        <v>1169</v>
      </c>
      <c r="F457" s="5" t="s">
        <v>1171</v>
      </c>
      <c r="G457" s="5" t="s">
        <v>1207</v>
      </c>
      <c r="H457" s="1" t="s">
        <v>1823</v>
      </c>
      <c r="I457" s="1" t="s">
        <v>27</v>
      </c>
      <c r="J457" s="74" t="s">
        <v>2970</v>
      </c>
      <c r="K457" s="89">
        <v>0</v>
      </c>
      <c r="L457" s="89">
        <v>100</v>
      </c>
      <c r="M457" s="89" t="s">
        <v>996</v>
      </c>
      <c r="N457" s="74" t="s">
        <v>996</v>
      </c>
      <c r="O457" s="96" t="s">
        <v>2286</v>
      </c>
      <c r="P457" s="76" t="s">
        <v>38</v>
      </c>
      <c r="Q457" s="75" t="s">
        <v>42</v>
      </c>
      <c r="R457" s="5"/>
      <c r="S457" s="5"/>
      <c r="T457" s="5"/>
      <c r="U457" s="74"/>
      <c r="V457" s="74"/>
      <c r="W457" s="74"/>
      <c r="X457" s="5" t="s">
        <v>36</v>
      </c>
      <c r="Y457" s="35">
        <v>43585</v>
      </c>
      <c r="Z457" s="5" t="s">
        <v>32</v>
      </c>
      <c r="AA457" s="35">
        <v>44681</v>
      </c>
      <c r="AB457" s="35"/>
      <c r="AC457" s="2" t="str">
        <f t="shared" si="134"/>
        <v>100</v>
      </c>
      <c r="AD457" s="2">
        <f t="shared" si="130"/>
        <v>0.01</v>
      </c>
      <c r="AE457" s="2">
        <f t="shared" si="135"/>
        <v>0.01</v>
      </c>
      <c r="AF457" s="1" t="str">
        <f t="shared" si="129"/>
        <v>5</v>
      </c>
      <c r="AG457" s="1">
        <v>12</v>
      </c>
      <c r="AH457" s="92" t="s">
        <v>27</v>
      </c>
      <c r="AI457" s="1">
        <f t="shared" si="136"/>
        <v>0</v>
      </c>
      <c r="AJ457" s="1">
        <f t="shared" si="137"/>
        <v>2</v>
      </c>
      <c r="AK457" s="36">
        <v>2</v>
      </c>
      <c r="AL457" s="1">
        <v>0</v>
      </c>
      <c r="AM457" s="1">
        <f t="shared" si="138"/>
        <v>2</v>
      </c>
      <c r="AN457" s="83"/>
      <c r="AO457" s="47">
        <v>2</v>
      </c>
      <c r="AP457" s="104"/>
      <c r="AQ457" s="74">
        <v>2</v>
      </c>
      <c r="AR457" s="103"/>
      <c r="AT457" s="74"/>
      <c r="AU457" s="12">
        <f t="shared" si="139"/>
        <v>2</v>
      </c>
      <c r="AV457" s="93"/>
      <c r="AW457" s="93"/>
      <c r="AX457" s="92"/>
      <c r="AY457" s="92"/>
      <c r="AZ457" s="92"/>
      <c r="BA457" s="14">
        <f t="shared" si="131"/>
        <v>0</v>
      </c>
      <c r="BB457" s="92"/>
      <c r="BC457" s="92"/>
      <c r="BD457" s="92"/>
      <c r="BE457" s="92"/>
      <c r="BF457" s="92"/>
      <c r="BG457" s="16">
        <f t="shared" si="132"/>
        <v>0</v>
      </c>
      <c r="BH457" s="16">
        <f t="shared" si="133"/>
        <v>2</v>
      </c>
    </row>
    <row r="458" spans="1:61" ht="25.5" customHeight="1" x14ac:dyDescent="0.25">
      <c r="A458" s="74" t="s">
        <v>1208</v>
      </c>
      <c r="B458" s="76" t="s">
        <v>1209</v>
      </c>
      <c r="C458" s="5" t="s">
        <v>1816</v>
      </c>
      <c r="D458" s="74">
        <v>0.06</v>
      </c>
      <c r="E458" s="74" t="s">
        <v>1169</v>
      </c>
      <c r="F458" s="4" t="s">
        <v>1171</v>
      </c>
      <c r="G458" s="5" t="s">
        <v>1210</v>
      </c>
      <c r="H458" s="1" t="s">
        <v>1823</v>
      </c>
      <c r="I458" s="1" t="s">
        <v>27</v>
      </c>
      <c r="J458" s="74" t="s">
        <v>2970</v>
      </c>
      <c r="K458" s="100">
        <v>0</v>
      </c>
      <c r="L458" s="101">
        <v>100</v>
      </c>
      <c r="M458" s="89" t="s">
        <v>996</v>
      </c>
      <c r="N458" s="74" t="s">
        <v>1211</v>
      </c>
      <c r="O458" s="96" t="s">
        <v>2286</v>
      </c>
      <c r="P458" s="76" t="s">
        <v>38</v>
      </c>
      <c r="Q458" s="74" t="s">
        <v>205</v>
      </c>
      <c r="R458" s="5"/>
      <c r="S458" s="5"/>
      <c r="T458" s="5"/>
      <c r="U458" s="74"/>
      <c r="V458" s="74"/>
      <c r="W458" s="74"/>
      <c r="X458" s="5" t="s">
        <v>36</v>
      </c>
      <c r="Y458" s="35">
        <v>43868</v>
      </c>
      <c r="Z458" s="5" t="s">
        <v>32</v>
      </c>
      <c r="AA458" s="35">
        <v>44964</v>
      </c>
      <c r="AB458" s="35"/>
      <c r="AC458" s="2" t="str">
        <f t="shared" si="134"/>
        <v>100</v>
      </c>
      <c r="AD458" s="2">
        <f t="shared" si="130"/>
        <v>0.06</v>
      </c>
      <c r="AE458" s="2">
        <f t="shared" si="135"/>
        <v>0.06</v>
      </c>
      <c r="AF458" s="1" t="str">
        <f t="shared" si="129"/>
        <v>5</v>
      </c>
      <c r="AG458" s="1">
        <v>12</v>
      </c>
      <c r="AH458" s="36" t="s">
        <v>27</v>
      </c>
      <c r="AI458" s="1">
        <f t="shared" si="136"/>
        <v>0</v>
      </c>
      <c r="AJ458" s="1">
        <f t="shared" si="137"/>
        <v>9</v>
      </c>
      <c r="AK458" s="36">
        <v>9</v>
      </c>
      <c r="AL458" s="1">
        <v>0</v>
      </c>
      <c r="AM458" s="1">
        <f t="shared" si="138"/>
        <v>9</v>
      </c>
      <c r="AN458" s="83"/>
      <c r="AO458" s="47">
        <v>9</v>
      </c>
      <c r="AP458" s="104"/>
      <c r="AQ458" s="74">
        <v>5</v>
      </c>
      <c r="AR458" s="103">
        <v>4</v>
      </c>
      <c r="AT458" s="76"/>
      <c r="AU458" s="12">
        <f t="shared" si="139"/>
        <v>9</v>
      </c>
      <c r="AV458" s="93"/>
      <c r="AW458" s="93"/>
      <c r="AX458" s="93"/>
      <c r="AY458" s="93"/>
      <c r="AZ458" s="93"/>
      <c r="BA458" s="14">
        <f t="shared" si="131"/>
        <v>0</v>
      </c>
      <c r="BB458" s="93"/>
      <c r="BC458" s="93"/>
      <c r="BD458" s="93"/>
      <c r="BE458" s="93"/>
      <c r="BF458" s="93"/>
      <c r="BG458" s="16">
        <f t="shared" si="132"/>
        <v>0</v>
      </c>
      <c r="BH458" s="16">
        <f t="shared" si="133"/>
        <v>9</v>
      </c>
    </row>
    <row r="459" spans="1:61" ht="25.5" customHeight="1" x14ac:dyDescent="0.25">
      <c r="A459" s="74" t="s">
        <v>1212</v>
      </c>
      <c r="B459" s="76" t="s">
        <v>1213</v>
      </c>
      <c r="C459" s="5" t="s">
        <v>1816</v>
      </c>
      <c r="D459" s="74">
        <v>0.04</v>
      </c>
      <c r="E459" s="74" t="s">
        <v>1169</v>
      </c>
      <c r="F459" s="4" t="s">
        <v>1171</v>
      </c>
      <c r="G459" s="5" t="s">
        <v>1214</v>
      </c>
      <c r="H459" s="1" t="s">
        <v>1823</v>
      </c>
      <c r="I459" s="1" t="s">
        <v>27</v>
      </c>
      <c r="J459" s="74" t="s">
        <v>2970</v>
      </c>
      <c r="K459" s="100">
        <v>0</v>
      </c>
      <c r="L459" s="101">
        <v>100</v>
      </c>
      <c r="M459" s="89" t="s">
        <v>28</v>
      </c>
      <c r="N459" s="74" t="s">
        <v>28</v>
      </c>
      <c r="O459" s="96" t="s">
        <v>2286</v>
      </c>
      <c r="P459" s="76" t="s">
        <v>38</v>
      </c>
      <c r="Q459" s="86" t="s">
        <v>2341</v>
      </c>
      <c r="R459" s="5"/>
      <c r="S459" s="5"/>
      <c r="T459" s="5"/>
      <c r="U459" s="74"/>
      <c r="V459" s="74"/>
      <c r="W459" s="74"/>
      <c r="X459" s="5" t="s">
        <v>36</v>
      </c>
      <c r="Y459" s="35">
        <v>43887</v>
      </c>
      <c r="Z459" s="5" t="s">
        <v>32</v>
      </c>
      <c r="AA459" s="35">
        <v>44983</v>
      </c>
      <c r="AB459" s="35"/>
      <c r="AC459" s="2" t="str">
        <f t="shared" si="134"/>
        <v>100</v>
      </c>
      <c r="AD459" s="2">
        <f t="shared" si="130"/>
        <v>0.04</v>
      </c>
      <c r="AE459" s="2">
        <f t="shared" si="135"/>
        <v>0.04</v>
      </c>
      <c r="AF459" s="1" t="str">
        <f t="shared" si="129"/>
        <v>5</v>
      </c>
      <c r="AG459" s="1">
        <v>12</v>
      </c>
      <c r="AH459" s="36" t="s">
        <v>27</v>
      </c>
      <c r="AI459" s="1">
        <f t="shared" si="136"/>
        <v>0</v>
      </c>
      <c r="AJ459" s="1">
        <f t="shared" si="137"/>
        <v>4</v>
      </c>
      <c r="AK459" s="36">
        <v>4</v>
      </c>
      <c r="AL459" s="1">
        <v>1</v>
      </c>
      <c r="AM459" s="1">
        <f t="shared" si="138"/>
        <v>3</v>
      </c>
      <c r="AN459" s="83"/>
      <c r="AO459" s="47">
        <v>4</v>
      </c>
      <c r="AP459" s="104"/>
      <c r="AQ459" s="74">
        <v>4</v>
      </c>
      <c r="AR459" s="103"/>
      <c r="AT459" s="76"/>
      <c r="AU459" s="12">
        <f t="shared" si="139"/>
        <v>3</v>
      </c>
      <c r="AV459" s="93"/>
      <c r="AW459" s="93"/>
      <c r="AX459" s="93"/>
      <c r="AY459" s="93"/>
      <c r="AZ459" s="93"/>
      <c r="BA459" s="14">
        <f t="shared" si="131"/>
        <v>0</v>
      </c>
      <c r="BB459" s="93"/>
      <c r="BC459" s="93"/>
      <c r="BD459" s="93"/>
      <c r="BE459" s="93"/>
      <c r="BF459" s="93"/>
      <c r="BG459" s="16">
        <f t="shared" si="132"/>
        <v>0</v>
      </c>
      <c r="BH459" s="16">
        <f t="shared" si="133"/>
        <v>3</v>
      </c>
    </row>
    <row r="460" spans="1:61" ht="25.5" customHeight="1" x14ac:dyDescent="0.25">
      <c r="A460" s="83" t="s">
        <v>2500</v>
      </c>
      <c r="B460" s="83" t="s">
        <v>1504</v>
      </c>
      <c r="C460" s="1" t="s">
        <v>1806</v>
      </c>
      <c r="D460" s="94">
        <v>21.62</v>
      </c>
      <c r="E460" s="83" t="s">
        <v>1169</v>
      </c>
      <c r="F460" s="1" t="s">
        <v>1171</v>
      </c>
      <c r="G460" s="1" t="s">
        <v>27</v>
      </c>
      <c r="H460" s="1" t="s">
        <v>27</v>
      </c>
      <c r="I460" s="1" t="s">
        <v>27</v>
      </c>
      <c r="J460" s="76" t="s">
        <v>804</v>
      </c>
      <c r="K460" s="70">
        <v>100</v>
      </c>
      <c r="L460" s="70">
        <v>0</v>
      </c>
      <c r="M460" s="70" t="s">
        <v>30</v>
      </c>
      <c r="N460" s="76" t="s">
        <v>1502</v>
      </c>
      <c r="O460" s="96" t="s">
        <v>33</v>
      </c>
      <c r="P460" s="96" t="s">
        <v>38</v>
      </c>
      <c r="Q460" s="74" t="s">
        <v>1505</v>
      </c>
      <c r="R460" s="76" t="s">
        <v>117</v>
      </c>
      <c r="S460" s="76" t="s">
        <v>1833</v>
      </c>
      <c r="T460" s="6" t="s">
        <v>2163</v>
      </c>
      <c r="U460" s="76" t="s">
        <v>151</v>
      </c>
      <c r="V460" s="76" t="s">
        <v>1820</v>
      </c>
      <c r="W460" s="76" t="s">
        <v>1905</v>
      </c>
      <c r="X460" s="4" t="s">
        <v>36</v>
      </c>
      <c r="Y460" s="1" t="s">
        <v>27</v>
      </c>
      <c r="Z460" s="1" t="s">
        <v>27</v>
      </c>
      <c r="AA460" s="1" t="s">
        <v>27</v>
      </c>
      <c r="AB460" s="1"/>
      <c r="AC460" s="2" t="str">
        <f t="shared" si="134"/>
        <v>65</v>
      </c>
      <c r="AD460" s="2">
        <f t="shared" si="130"/>
        <v>21.62</v>
      </c>
      <c r="AE460" s="2">
        <f t="shared" si="135"/>
        <v>14.052999999999999</v>
      </c>
      <c r="AF460" s="2" t="str">
        <f t="shared" si="129"/>
        <v>70</v>
      </c>
      <c r="AG460" s="1" t="str">
        <f t="shared" ref="AG460:AG465" si="140">IF(AK460&lt;=10,"24",IF(AK460&gt;10,"30"))</f>
        <v>30</v>
      </c>
      <c r="AH460" s="83">
        <v>35</v>
      </c>
      <c r="AI460" s="1">
        <f t="shared" si="136"/>
        <v>491.8549999999999</v>
      </c>
      <c r="AJ460" s="1">
        <f t="shared" si="137"/>
        <v>0</v>
      </c>
      <c r="AK460" s="7">
        <f>AE460*AH460</f>
        <v>491.85499999999996</v>
      </c>
      <c r="AL460" s="7">
        <v>0</v>
      </c>
      <c r="AM460" s="7">
        <f t="shared" si="138"/>
        <v>491.85499999999996</v>
      </c>
      <c r="AN460" s="98"/>
      <c r="AO460" s="8">
        <v>492</v>
      </c>
      <c r="AP460" s="83"/>
      <c r="AQ460" s="83"/>
      <c r="AR460" s="83">
        <v>35</v>
      </c>
      <c r="AS460" s="1">
        <v>70</v>
      </c>
      <c r="AT460" s="83">
        <v>70</v>
      </c>
      <c r="AU460" s="12">
        <f t="shared" si="139"/>
        <v>175</v>
      </c>
      <c r="AV460" s="83">
        <v>70</v>
      </c>
      <c r="AW460" s="83">
        <v>70</v>
      </c>
      <c r="AX460" s="83">
        <v>70</v>
      </c>
      <c r="AY460" s="83">
        <v>70</v>
      </c>
      <c r="AZ460" s="75">
        <v>37</v>
      </c>
      <c r="BA460" s="14">
        <f t="shared" si="131"/>
        <v>317</v>
      </c>
      <c r="BB460" s="75"/>
      <c r="BC460" s="83"/>
      <c r="BD460" s="83"/>
      <c r="BE460" s="83"/>
      <c r="BF460" s="83"/>
      <c r="BG460" s="16">
        <f t="shared" si="132"/>
        <v>0</v>
      </c>
      <c r="BH460" s="16">
        <f t="shared" si="133"/>
        <v>492</v>
      </c>
    </row>
    <row r="461" spans="1:61" ht="25.5" customHeight="1" x14ac:dyDescent="0.25">
      <c r="A461" s="76" t="s">
        <v>2497</v>
      </c>
      <c r="B461" s="83" t="s">
        <v>1512</v>
      </c>
      <c r="C461" s="1" t="s">
        <v>1806</v>
      </c>
      <c r="D461" s="94">
        <v>1.1200000000000001</v>
      </c>
      <c r="E461" s="83" t="s">
        <v>1169</v>
      </c>
      <c r="F461" s="1" t="s">
        <v>1171</v>
      </c>
      <c r="G461" s="1" t="s">
        <v>27</v>
      </c>
      <c r="H461" s="1" t="s">
        <v>27</v>
      </c>
      <c r="I461" s="1" t="s">
        <v>27</v>
      </c>
      <c r="J461" s="76" t="s">
        <v>804</v>
      </c>
      <c r="K461" s="97">
        <v>90</v>
      </c>
      <c r="L461" s="97">
        <v>10</v>
      </c>
      <c r="M461" s="70" t="s">
        <v>1993</v>
      </c>
      <c r="N461" s="76" t="s">
        <v>2037</v>
      </c>
      <c r="O461" s="96" t="s">
        <v>33</v>
      </c>
      <c r="P461" s="96" t="s">
        <v>38</v>
      </c>
      <c r="Q461" s="74" t="s">
        <v>119</v>
      </c>
      <c r="R461" s="76" t="s">
        <v>1836</v>
      </c>
      <c r="S461" s="86" t="s">
        <v>1835</v>
      </c>
      <c r="T461" s="6" t="s">
        <v>2163</v>
      </c>
      <c r="U461" s="76" t="s">
        <v>151</v>
      </c>
      <c r="V461" s="76" t="s">
        <v>1820</v>
      </c>
      <c r="W461" s="76" t="s">
        <v>1882</v>
      </c>
      <c r="X461" s="4" t="s">
        <v>36</v>
      </c>
      <c r="Y461" s="1" t="s">
        <v>27</v>
      </c>
      <c r="Z461" s="1" t="s">
        <v>27</v>
      </c>
      <c r="AA461" s="1" t="s">
        <v>27</v>
      </c>
      <c r="AB461" s="1"/>
      <c r="AC461" s="2" t="str">
        <f t="shared" si="134"/>
        <v>85</v>
      </c>
      <c r="AD461" s="2">
        <f t="shared" si="130"/>
        <v>1.1200000000000001</v>
      </c>
      <c r="AE461" s="2">
        <f t="shared" si="135"/>
        <v>0.95200000000000007</v>
      </c>
      <c r="AF461" s="2" t="str">
        <f t="shared" si="129"/>
        <v>20</v>
      </c>
      <c r="AG461" s="1" t="str">
        <f t="shared" si="140"/>
        <v>30</v>
      </c>
      <c r="AH461" s="83">
        <v>35</v>
      </c>
      <c r="AI461" s="1">
        <f t="shared" si="136"/>
        <v>29.988000000000003</v>
      </c>
      <c r="AJ461" s="1">
        <f t="shared" si="137"/>
        <v>3.3319999999999999</v>
      </c>
      <c r="AK461" s="7">
        <f>AE461*AH461</f>
        <v>33.32</v>
      </c>
      <c r="AL461" s="7">
        <v>0</v>
      </c>
      <c r="AM461" s="7">
        <f t="shared" si="138"/>
        <v>33.32</v>
      </c>
      <c r="AN461" s="98"/>
      <c r="AO461" s="8">
        <v>33</v>
      </c>
      <c r="AP461" s="76"/>
      <c r="AQ461" s="76"/>
      <c r="AR461" s="76">
        <v>10</v>
      </c>
      <c r="AS461" s="4">
        <v>20</v>
      </c>
      <c r="AT461" s="76">
        <v>3</v>
      </c>
      <c r="AU461" s="12">
        <f t="shared" si="139"/>
        <v>33</v>
      </c>
      <c r="AV461" s="76"/>
      <c r="AW461" s="76"/>
      <c r="AX461" s="76"/>
      <c r="AY461" s="76"/>
      <c r="AZ461" s="76"/>
      <c r="BA461" s="14">
        <f t="shared" si="131"/>
        <v>0</v>
      </c>
      <c r="BB461" s="76"/>
      <c r="BC461" s="76"/>
      <c r="BD461" s="76"/>
      <c r="BE461" s="76"/>
      <c r="BF461" s="76"/>
      <c r="BG461" s="16">
        <f t="shared" si="132"/>
        <v>0</v>
      </c>
      <c r="BH461" s="16">
        <f t="shared" si="133"/>
        <v>33</v>
      </c>
    </row>
    <row r="462" spans="1:61" ht="25.5" customHeight="1" x14ac:dyDescent="0.25">
      <c r="A462" s="4" t="s">
        <v>2501</v>
      </c>
      <c r="B462" s="83" t="s">
        <v>2166</v>
      </c>
      <c r="C462" s="1" t="s">
        <v>1806</v>
      </c>
      <c r="D462" s="94">
        <v>7.0000000000000007E-2</v>
      </c>
      <c r="E462" s="76" t="s">
        <v>1169</v>
      </c>
      <c r="F462" s="36" t="s">
        <v>1171</v>
      </c>
      <c r="G462" s="1" t="s">
        <v>27</v>
      </c>
      <c r="H462" s="1" t="s">
        <v>27</v>
      </c>
      <c r="I462" s="1" t="s">
        <v>27</v>
      </c>
      <c r="J462" s="76" t="s">
        <v>804</v>
      </c>
      <c r="K462" s="69" t="s">
        <v>2169</v>
      </c>
      <c r="L462" s="69" t="s">
        <v>2170</v>
      </c>
      <c r="M462" s="69" t="s">
        <v>2404</v>
      </c>
      <c r="N462" s="76" t="s">
        <v>2407</v>
      </c>
      <c r="O462" s="76" t="s">
        <v>2405</v>
      </c>
      <c r="P462" s="76" t="s">
        <v>38</v>
      </c>
      <c r="Q462" s="76" t="s">
        <v>205</v>
      </c>
      <c r="R462" s="4" t="s">
        <v>1836</v>
      </c>
      <c r="S462" s="4" t="s">
        <v>1835</v>
      </c>
      <c r="T462" s="6" t="s">
        <v>2163</v>
      </c>
      <c r="U462" s="76" t="s">
        <v>151</v>
      </c>
      <c r="V462" s="86" t="s">
        <v>1820</v>
      </c>
      <c r="W462" s="76" t="s">
        <v>1966</v>
      </c>
      <c r="X462" s="4" t="s">
        <v>1968</v>
      </c>
      <c r="Y462" s="1" t="s">
        <v>27</v>
      </c>
      <c r="Z462" s="1" t="s">
        <v>27</v>
      </c>
      <c r="AA462" s="1" t="s">
        <v>27</v>
      </c>
      <c r="AC462" s="2" t="str">
        <f t="shared" si="134"/>
        <v>100</v>
      </c>
      <c r="AD462" s="2">
        <f t="shared" si="130"/>
        <v>7.0000000000000007E-2</v>
      </c>
      <c r="AE462" s="2">
        <f t="shared" si="135"/>
        <v>7.0000000000000007E-2</v>
      </c>
      <c r="AF462" s="2" t="str">
        <f t="shared" si="129"/>
        <v>5</v>
      </c>
      <c r="AG462" s="1" t="str">
        <f t="shared" si="140"/>
        <v>24</v>
      </c>
      <c r="AH462" s="76">
        <v>35</v>
      </c>
      <c r="AI462" s="1">
        <f t="shared" si="136"/>
        <v>2.4500000000000002</v>
      </c>
      <c r="AJ462" s="1">
        <f t="shared" si="137"/>
        <v>0</v>
      </c>
      <c r="AK462" s="7">
        <f>AE462*AH462</f>
        <v>2.4500000000000002</v>
      </c>
      <c r="AL462" s="7">
        <v>0</v>
      </c>
      <c r="AM462" s="7">
        <f t="shared" si="138"/>
        <v>2.4500000000000002</v>
      </c>
      <c r="AN462" s="76"/>
      <c r="AO462" s="8">
        <v>2</v>
      </c>
      <c r="AP462" s="76"/>
      <c r="AQ462" s="76"/>
      <c r="AR462" s="76"/>
      <c r="AT462" s="76"/>
      <c r="AU462" s="12">
        <f t="shared" si="139"/>
        <v>0</v>
      </c>
      <c r="AV462" s="76">
        <v>2</v>
      </c>
      <c r="AW462" s="76"/>
      <c r="AX462" s="76"/>
      <c r="AY462" s="76"/>
      <c r="AZ462" s="76"/>
      <c r="BA462" s="14">
        <f t="shared" si="131"/>
        <v>2</v>
      </c>
      <c r="BB462" s="76"/>
      <c r="BC462" s="76"/>
      <c r="BD462" s="76"/>
      <c r="BE462" s="76"/>
      <c r="BF462" s="76"/>
      <c r="BG462" s="16">
        <f t="shared" si="132"/>
        <v>0</v>
      </c>
      <c r="BH462" s="16">
        <f t="shared" si="133"/>
        <v>2</v>
      </c>
    </row>
    <row r="463" spans="1:61" ht="25.5" customHeight="1" x14ac:dyDescent="0.25">
      <c r="A463" s="4" t="s">
        <v>2502</v>
      </c>
      <c r="B463" s="83" t="s">
        <v>2143</v>
      </c>
      <c r="C463" s="1" t="s">
        <v>1806</v>
      </c>
      <c r="D463" s="94">
        <v>7.0000000000000007E-2</v>
      </c>
      <c r="E463" s="76" t="s">
        <v>1169</v>
      </c>
      <c r="F463" s="36" t="s">
        <v>1171</v>
      </c>
      <c r="G463" s="1" t="s">
        <v>27</v>
      </c>
      <c r="H463" s="1" t="s">
        <v>27</v>
      </c>
      <c r="I463" s="1" t="s">
        <v>27</v>
      </c>
      <c r="J463" s="76" t="s">
        <v>2970</v>
      </c>
      <c r="K463" s="69" t="s">
        <v>2170</v>
      </c>
      <c r="L463" s="69" t="s">
        <v>2169</v>
      </c>
      <c r="M463" s="69" t="s">
        <v>2177</v>
      </c>
      <c r="N463" s="76" t="s">
        <v>2406</v>
      </c>
      <c r="O463" s="76" t="s">
        <v>33</v>
      </c>
      <c r="P463" s="76" t="s">
        <v>38</v>
      </c>
      <c r="Q463" s="76" t="s">
        <v>2409</v>
      </c>
      <c r="R463" s="4" t="s">
        <v>1836</v>
      </c>
      <c r="S463" s="4" t="s">
        <v>1835</v>
      </c>
      <c r="T463" s="6" t="s">
        <v>2163</v>
      </c>
      <c r="U463" s="76" t="s">
        <v>151</v>
      </c>
      <c r="V463" s="86" t="s">
        <v>1820</v>
      </c>
      <c r="W463" s="76" t="s">
        <v>1966</v>
      </c>
      <c r="X463" s="4" t="s">
        <v>36</v>
      </c>
      <c r="Y463" s="1" t="s">
        <v>27</v>
      </c>
      <c r="Z463" s="1" t="s">
        <v>27</v>
      </c>
      <c r="AA463" s="1" t="s">
        <v>27</v>
      </c>
      <c r="AC463" s="2" t="str">
        <f t="shared" si="134"/>
        <v>100</v>
      </c>
      <c r="AD463" s="2">
        <f t="shared" si="130"/>
        <v>7.0000000000000007E-2</v>
      </c>
      <c r="AE463" s="2">
        <f t="shared" si="135"/>
        <v>7.0000000000000007E-2</v>
      </c>
      <c r="AF463" s="2" t="str">
        <f t="shared" si="129"/>
        <v>5</v>
      </c>
      <c r="AG463" s="1" t="str">
        <f t="shared" si="140"/>
        <v>24</v>
      </c>
      <c r="AH463" s="76">
        <v>50</v>
      </c>
      <c r="AI463" s="1">
        <f t="shared" si="136"/>
        <v>0</v>
      </c>
      <c r="AJ463" s="1">
        <f t="shared" si="137"/>
        <v>3.5000000000000004</v>
      </c>
      <c r="AK463" s="7">
        <f>AE463*AH463</f>
        <v>3.5000000000000004</v>
      </c>
      <c r="AL463" s="7">
        <v>0</v>
      </c>
      <c r="AM463" s="7">
        <f t="shared" si="138"/>
        <v>3.5000000000000004</v>
      </c>
      <c r="AN463" s="76"/>
      <c r="AO463" s="8">
        <v>4</v>
      </c>
      <c r="AP463" s="76"/>
      <c r="AQ463" s="76"/>
      <c r="AR463" s="76">
        <v>4</v>
      </c>
      <c r="AT463" s="76"/>
      <c r="AU463" s="12">
        <f t="shared" si="139"/>
        <v>4</v>
      </c>
      <c r="AV463" s="76"/>
      <c r="AW463" s="76"/>
      <c r="AX463" s="76"/>
      <c r="AY463" s="76"/>
      <c r="AZ463" s="76"/>
      <c r="BA463" s="14">
        <f t="shared" si="131"/>
        <v>0</v>
      </c>
      <c r="BB463" s="76"/>
      <c r="BC463" s="76"/>
      <c r="BD463" s="76"/>
      <c r="BE463" s="76"/>
      <c r="BF463" s="76"/>
      <c r="BG463" s="16">
        <f t="shared" si="132"/>
        <v>0</v>
      </c>
      <c r="BH463" s="16">
        <f t="shared" si="133"/>
        <v>4</v>
      </c>
    </row>
    <row r="464" spans="1:61" ht="25.5" customHeight="1" x14ac:dyDescent="0.25">
      <c r="A464" s="4" t="s">
        <v>2503</v>
      </c>
      <c r="B464" s="83" t="s">
        <v>2145</v>
      </c>
      <c r="C464" s="1" t="s">
        <v>1806</v>
      </c>
      <c r="D464" s="94">
        <v>0.1</v>
      </c>
      <c r="E464" s="76" t="s">
        <v>1169</v>
      </c>
      <c r="F464" s="36" t="s">
        <v>1171</v>
      </c>
      <c r="G464" s="1" t="s">
        <v>27</v>
      </c>
      <c r="H464" s="1" t="s">
        <v>27</v>
      </c>
      <c r="I464" s="1" t="s">
        <v>27</v>
      </c>
      <c r="J464" s="76" t="s">
        <v>2970</v>
      </c>
      <c r="K464" s="69" t="s">
        <v>2170</v>
      </c>
      <c r="L464" s="69" t="s">
        <v>2169</v>
      </c>
      <c r="M464" s="69" t="s">
        <v>2177</v>
      </c>
      <c r="N464" s="76" t="s">
        <v>2408</v>
      </c>
      <c r="O464" s="76" t="s">
        <v>33</v>
      </c>
      <c r="P464" s="76" t="s">
        <v>38</v>
      </c>
      <c r="Q464" s="76" t="s">
        <v>2296</v>
      </c>
      <c r="R464" s="4" t="s">
        <v>1836</v>
      </c>
      <c r="S464" s="4" t="s">
        <v>1835</v>
      </c>
      <c r="T464" s="6" t="s">
        <v>2163</v>
      </c>
      <c r="U464" s="76" t="s">
        <v>151</v>
      </c>
      <c r="V464" s="86" t="s">
        <v>1820</v>
      </c>
      <c r="W464" s="76" t="s">
        <v>1966</v>
      </c>
      <c r="X464" s="4" t="s">
        <v>36</v>
      </c>
      <c r="Y464" s="1" t="s">
        <v>27</v>
      </c>
      <c r="Z464" s="1" t="s">
        <v>27</v>
      </c>
      <c r="AA464" s="1" t="s">
        <v>27</v>
      </c>
      <c r="AC464" s="2" t="str">
        <f t="shared" si="134"/>
        <v>100</v>
      </c>
      <c r="AD464" s="2">
        <f t="shared" si="130"/>
        <v>0.1</v>
      </c>
      <c r="AE464" s="2">
        <f t="shared" si="135"/>
        <v>0.1</v>
      </c>
      <c r="AF464" s="2" t="str">
        <f t="shared" si="129"/>
        <v>5</v>
      </c>
      <c r="AG464" s="1" t="str">
        <f t="shared" si="140"/>
        <v>24</v>
      </c>
      <c r="AH464" s="76">
        <v>50</v>
      </c>
      <c r="AI464" s="1">
        <f t="shared" si="136"/>
        <v>0</v>
      </c>
      <c r="AJ464" s="1">
        <f t="shared" si="137"/>
        <v>5</v>
      </c>
      <c r="AK464" s="7">
        <f>AE464*AH464</f>
        <v>5</v>
      </c>
      <c r="AL464" s="7">
        <v>0</v>
      </c>
      <c r="AM464" s="7">
        <f t="shared" si="138"/>
        <v>5</v>
      </c>
      <c r="AN464" s="76"/>
      <c r="AO464" s="8">
        <v>5</v>
      </c>
      <c r="AP464" s="76"/>
      <c r="AQ464" s="76"/>
      <c r="AR464" s="76">
        <v>5</v>
      </c>
      <c r="AT464" s="76"/>
      <c r="AU464" s="12">
        <f t="shared" si="139"/>
        <v>5</v>
      </c>
      <c r="AV464" s="76"/>
      <c r="AW464" s="76"/>
      <c r="AX464" s="76"/>
      <c r="AY464" s="76"/>
      <c r="AZ464" s="76"/>
      <c r="BA464" s="14">
        <f t="shared" si="131"/>
        <v>0</v>
      </c>
      <c r="BB464" s="76"/>
      <c r="BC464" s="76"/>
      <c r="BD464" s="76"/>
      <c r="BE464" s="76"/>
      <c r="BF464" s="76"/>
      <c r="BG464" s="16">
        <f t="shared" si="132"/>
        <v>0</v>
      </c>
      <c r="BH464" s="16">
        <f t="shared" si="133"/>
        <v>5</v>
      </c>
    </row>
    <row r="465" spans="1:60" ht="25.5" customHeight="1" x14ac:dyDescent="0.25">
      <c r="A465" s="4" t="s">
        <v>2504</v>
      </c>
      <c r="B465" s="76" t="s">
        <v>1498</v>
      </c>
      <c r="C465" s="4" t="s">
        <v>2528</v>
      </c>
      <c r="D465" s="76">
        <v>3.16</v>
      </c>
      <c r="E465" s="76" t="s">
        <v>1169</v>
      </c>
      <c r="F465" s="4" t="s">
        <v>1171</v>
      </c>
      <c r="G465" s="4" t="s">
        <v>2534</v>
      </c>
      <c r="H465" s="4" t="s">
        <v>1823</v>
      </c>
      <c r="I465" s="18" t="s">
        <v>27</v>
      </c>
      <c r="J465" s="76" t="s">
        <v>95</v>
      </c>
      <c r="K465" s="100">
        <v>30</v>
      </c>
      <c r="L465" s="70">
        <v>70</v>
      </c>
      <c r="M465" s="70" t="s">
        <v>2535</v>
      </c>
      <c r="N465" s="76" t="s">
        <v>2601</v>
      </c>
      <c r="O465" s="76" t="s">
        <v>33</v>
      </c>
      <c r="P465" s="76" t="s">
        <v>38</v>
      </c>
      <c r="Q465" s="76" t="s">
        <v>2350</v>
      </c>
      <c r="R465" s="4" t="s">
        <v>2538</v>
      </c>
      <c r="S465" s="4" t="s">
        <v>2530</v>
      </c>
      <c r="T465" s="4" t="s">
        <v>2531</v>
      </c>
      <c r="U465" s="76" t="s">
        <v>129</v>
      </c>
      <c r="V465" s="86" t="s">
        <v>1820</v>
      </c>
      <c r="W465" s="76" t="s">
        <v>2536</v>
      </c>
      <c r="X465" s="4" t="s">
        <v>36</v>
      </c>
      <c r="Y465" s="5" t="s">
        <v>27</v>
      </c>
      <c r="Z465" s="4" t="s">
        <v>27</v>
      </c>
      <c r="AA465" s="4" t="s">
        <v>27</v>
      </c>
      <c r="AC465" s="2" t="str">
        <f t="shared" si="134"/>
        <v>85</v>
      </c>
      <c r="AD465" s="2">
        <f t="shared" si="130"/>
        <v>3.16</v>
      </c>
      <c r="AE465" s="4">
        <f t="shared" si="135"/>
        <v>2.6860000000000004</v>
      </c>
      <c r="AF465" s="1" t="str">
        <f t="shared" si="129"/>
        <v>40</v>
      </c>
      <c r="AG465" s="1" t="str">
        <f t="shared" si="140"/>
        <v>30</v>
      </c>
      <c r="AH465" s="92" t="s">
        <v>27</v>
      </c>
      <c r="AI465" s="1">
        <f t="shared" si="136"/>
        <v>46.2</v>
      </c>
      <c r="AJ465" s="1">
        <f t="shared" si="137"/>
        <v>107.8</v>
      </c>
      <c r="AK465" s="4">
        <v>154</v>
      </c>
      <c r="AL465" s="4">
        <v>0</v>
      </c>
      <c r="AM465" s="1">
        <f t="shared" si="138"/>
        <v>154</v>
      </c>
      <c r="AN465" s="76"/>
      <c r="AO465" s="26">
        <v>154</v>
      </c>
      <c r="AP465" s="76"/>
      <c r="AQ465" s="76"/>
      <c r="AR465" s="83">
        <v>20</v>
      </c>
      <c r="AS465" s="28">
        <v>40</v>
      </c>
      <c r="AT465" s="83">
        <v>40</v>
      </c>
      <c r="AU465" s="12">
        <f t="shared" si="139"/>
        <v>100</v>
      </c>
      <c r="AV465" s="76">
        <v>40</v>
      </c>
      <c r="AW465" s="76">
        <v>14</v>
      </c>
      <c r="AX465" s="76"/>
      <c r="AY465" s="76"/>
      <c r="AZ465" s="76"/>
      <c r="BA465" s="14">
        <f t="shared" si="131"/>
        <v>54</v>
      </c>
      <c r="BB465" s="76"/>
      <c r="BC465" s="76"/>
      <c r="BD465" s="76"/>
      <c r="BE465" s="76"/>
      <c r="BF465" s="76"/>
      <c r="BG465" s="16">
        <f t="shared" si="132"/>
        <v>0</v>
      </c>
      <c r="BH465" s="16">
        <f t="shared" si="133"/>
        <v>154</v>
      </c>
    </row>
    <row r="466" spans="1:60" ht="25.5" customHeight="1" x14ac:dyDescent="0.25">
      <c r="A466" s="4" t="s">
        <v>2617</v>
      </c>
      <c r="B466" s="76" t="s">
        <v>2614</v>
      </c>
      <c r="C466" s="5" t="s">
        <v>1816</v>
      </c>
      <c r="D466" s="76">
        <v>0.02</v>
      </c>
      <c r="E466" s="76" t="s">
        <v>1169</v>
      </c>
      <c r="F466" s="4" t="s">
        <v>1171</v>
      </c>
      <c r="G466" s="5" t="s">
        <v>2609</v>
      </c>
      <c r="H466" s="4" t="s">
        <v>1823</v>
      </c>
      <c r="I466" s="4" t="s">
        <v>27</v>
      </c>
      <c r="J466" s="74" t="s">
        <v>2970</v>
      </c>
      <c r="K466" s="89">
        <v>0</v>
      </c>
      <c r="L466" s="89">
        <v>100</v>
      </c>
      <c r="M466" s="70" t="s">
        <v>2615</v>
      </c>
      <c r="N466" s="76" t="s">
        <v>2615</v>
      </c>
      <c r="O466" s="96" t="s">
        <v>33</v>
      </c>
      <c r="P466" s="76" t="s">
        <v>38</v>
      </c>
      <c r="Q466" s="83" t="s">
        <v>205</v>
      </c>
      <c r="U466" s="76"/>
      <c r="V466" s="76"/>
      <c r="W466" s="76"/>
      <c r="X466" s="4" t="s">
        <v>2613</v>
      </c>
      <c r="Y466" s="51">
        <v>43861</v>
      </c>
      <c r="Z466" s="5" t="s">
        <v>32</v>
      </c>
      <c r="AA466" s="51">
        <v>44957</v>
      </c>
      <c r="AC466" s="2" t="str">
        <f t="shared" si="134"/>
        <v>100</v>
      </c>
      <c r="AD466" s="2">
        <f t="shared" si="130"/>
        <v>0.02</v>
      </c>
      <c r="AE466" s="2">
        <f t="shared" si="135"/>
        <v>0.02</v>
      </c>
      <c r="AF466" s="1" t="str">
        <f t="shared" si="129"/>
        <v>5</v>
      </c>
      <c r="AG466" s="1">
        <v>12</v>
      </c>
      <c r="AH466" s="92" t="s">
        <v>27</v>
      </c>
      <c r="AI466" s="1">
        <f t="shared" si="136"/>
        <v>0</v>
      </c>
      <c r="AJ466" s="1">
        <f t="shared" si="137"/>
        <v>1</v>
      </c>
      <c r="AK466" s="4">
        <v>1</v>
      </c>
      <c r="AL466" s="4">
        <v>0</v>
      </c>
      <c r="AM466" s="1">
        <f t="shared" si="138"/>
        <v>1</v>
      </c>
      <c r="AN466" s="76"/>
      <c r="AO466" s="26">
        <v>1</v>
      </c>
      <c r="AP466" s="76"/>
      <c r="AQ466" s="76">
        <v>1</v>
      </c>
      <c r="AR466" s="76"/>
      <c r="AT466" s="76"/>
      <c r="AU466" s="12">
        <f t="shared" si="139"/>
        <v>1</v>
      </c>
      <c r="AV466" s="76"/>
      <c r="AW466" s="76"/>
      <c r="AX466" s="76"/>
      <c r="AY466" s="76"/>
      <c r="AZ466" s="76"/>
      <c r="BA466" s="14">
        <f t="shared" si="131"/>
        <v>0</v>
      </c>
      <c r="BB466" s="76"/>
      <c r="BC466" s="76"/>
      <c r="BD466" s="76"/>
      <c r="BE466" s="76"/>
      <c r="BF466" s="76"/>
      <c r="BG466" s="16">
        <f t="shared" si="132"/>
        <v>0</v>
      </c>
      <c r="BH466" s="16">
        <f t="shared" si="133"/>
        <v>1</v>
      </c>
    </row>
    <row r="467" spans="1:60" ht="25.5" customHeight="1" x14ac:dyDescent="0.25">
      <c r="A467" s="4" t="s">
        <v>2618</v>
      </c>
      <c r="B467" s="76" t="s">
        <v>2616</v>
      </c>
      <c r="C467" s="5" t="s">
        <v>1816</v>
      </c>
      <c r="D467" s="76">
        <v>0.01</v>
      </c>
      <c r="E467" s="76" t="s">
        <v>1169</v>
      </c>
      <c r="F467" s="4" t="s">
        <v>1171</v>
      </c>
      <c r="G467" s="5" t="s">
        <v>2610</v>
      </c>
      <c r="H467" s="4" t="s">
        <v>1823</v>
      </c>
      <c r="I467" s="4" t="s">
        <v>27</v>
      </c>
      <c r="J467" s="74" t="s">
        <v>2970</v>
      </c>
      <c r="K467" s="89">
        <v>0</v>
      </c>
      <c r="L467" s="89">
        <v>100</v>
      </c>
      <c r="M467" s="76" t="s">
        <v>2615</v>
      </c>
      <c r="N467" s="76" t="s">
        <v>2615</v>
      </c>
      <c r="O467" s="96" t="s">
        <v>33</v>
      </c>
      <c r="P467" s="76" t="s">
        <v>38</v>
      </c>
      <c r="Q467" s="83" t="s">
        <v>205</v>
      </c>
      <c r="U467" s="76"/>
      <c r="V467" s="76"/>
      <c r="W467" s="76"/>
      <c r="X467" s="4" t="s">
        <v>2613</v>
      </c>
      <c r="Y467" s="51">
        <v>43861</v>
      </c>
      <c r="Z467" s="5" t="s">
        <v>32</v>
      </c>
      <c r="AA467" s="51">
        <v>44957</v>
      </c>
      <c r="AC467" s="2" t="str">
        <f t="shared" si="134"/>
        <v>100</v>
      </c>
      <c r="AD467" s="2">
        <f t="shared" si="130"/>
        <v>0.01</v>
      </c>
      <c r="AE467" s="2">
        <f t="shared" si="135"/>
        <v>0.01</v>
      </c>
      <c r="AF467" s="1" t="str">
        <f t="shared" ref="AF467:AF491" si="141">IF(AK467&lt;=10,"5",IF(AK467&lt;=25,"10",IF(AK467&lt;=50,"20",IF(AK467&lt;=100,"30",IF(AK467&lt;=200,"40",IF(AK467&gt;200,"70"))))))</f>
        <v>5</v>
      </c>
      <c r="AG467" s="1">
        <v>12</v>
      </c>
      <c r="AH467" s="92" t="s">
        <v>27</v>
      </c>
      <c r="AI467" s="1">
        <f t="shared" si="136"/>
        <v>0</v>
      </c>
      <c r="AJ467" s="1">
        <f t="shared" si="137"/>
        <v>1</v>
      </c>
      <c r="AK467" s="4">
        <v>1</v>
      </c>
      <c r="AL467" s="4">
        <v>0</v>
      </c>
      <c r="AM467" s="1">
        <f t="shared" si="138"/>
        <v>1</v>
      </c>
      <c r="AN467" s="76"/>
      <c r="AO467" s="26">
        <v>1</v>
      </c>
      <c r="AP467" s="76"/>
      <c r="AQ467" s="76">
        <v>1</v>
      </c>
      <c r="AR467" s="76"/>
      <c r="AT467" s="76"/>
      <c r="AU467" s="12">
        <f t="shared" si="139"/>
        <v>1</v>
      </c>
      <c r="AV467" s="76"/>
      <c r="AW467" s="76"/>
      <c r="AX467" s="76"/>
      <c r="AY467" s="76"/>
      <c r="AZ467" s="76"/>
      <c r="BA467" s="14">
        <f t="shared" si="131"/>
        <v>0</v>
      </c>
      <c r="BB467" s="76"/>
      <c r="BC467" s="76"/>
      <c r="BD467" s="76"/>
      <c r="BE467" s="76"/>
      <c r="BF467" s="76"/>
      <c r="BG467" s="16">
        <f t="shared" si="132"/>
        <v>0</v>
      </c>
      <c r="BH467" s="16">
        <f t="shared" si="133"/>
        <v>1</v>
      </c>
    </row>
    <row r="468" spans="1:60" ht="25.5" customHeight="1" x14ac:dyDescent="0.25">
      <c r="A468" s="4" t="s">
        <v>2919</v>
      </c>
      <c r="B468" s="120" t="s">
        <v>2712</v>
      </c>
      <c r="C468" s="83" t="s">
        <v>1806</v>
      </c>
      <c r="D468" s="121">
        <v>8.19</v>
      </c>
      <c r="E468" s="76" t="s">
        <v>1169</v>
      </c>
      <c r="F468" s="92" t="s">
        <v>1171</v>
      </c>
      <c r="G468" s="83" t="s">
        <v>27</v>
      </c>
      <c r="H468" s="83" t="s">
        <v>27</v>
      </c>
      <c r="I468" s="83" t="s">
        <v>27</v>
      </c>
      <c r="J468" s="76" t="s">
        <v>2970</v>
      </c>
      <c r="K468" s="76">
        <v>0</v>
      </c>
      <c r="L468" s="76">
        <v>100</v>
      </c>
      <c r="M468" s="76" t="s">
        <v>2615</v>
      </c>
      <c r="N468" s="76" t="s">
        <v>2786</v>
      </c>
      <c r="O468" s="76" t="s">
        <v>2863</v>
      </c>
      <c r="P468" s="76" t="s">
        <v>38</v>
      </c>
      <c r="Q468" s="76" t="s">
        <v>2846</v>
      </c>
      <c r="R468" s="4" t="s">
        <v>117</v>
      </c>
      <c r="S468" s="4" t="s">
        <v>1833</v>
      </c>
      <c r="T468" s="108" t="s">
        <v>2163</v>
      </c>
      <c r="U468" s="76" t="s">
        <v>129</v>
      </c>
      <c r="V468" s="76" t="s">
        <v>1820</v>
      </c>
      <c r="W468" s="76" t="s">
        <v>44</v>
      </c>
      <c r="X468" s="76" t="s">
        <v>36</v>
      </c>
      <c r="Y468" s="83" t="s">
        <v>27</v>
      </c>
      <c r="Z468" s="83" t="s">
        <v>27</v>
      </c>
      <c r="AA468" s="83" t="s">
        <v>27</v>
      </c>
      <c r="AC468" s="2" t="str">
        <f t="shared" si="134"/>
        <v>80</v>
      </c>
      <c r="AD468" s="2">
        <f t="shared" si="130"/>
        <v>8.19</v>
      </c>
      <c r="AE468" s="2">
        <f t="shared" si="135"/>
        <v>6.5519999999999996</v>
      </c>
      <c r="AF468" s="2" t="str">
        <f t="shared" si="141"/>
        <v>70</v>
      </c>
      <c r="AG468" s="1" t="str">
        <f>IF(AK468&lt;=10,"24",IF(AK468&gt;10,"30"))</f>
        <v>30</v>
      </c>
      <c r="AH468" s="76">
        <v>50</v>
      </c>
      <c r="AI468" s="1">
        <f t="shared" si="136"/>
        <v>0</v>
      </c>
      <c r="AJ468" s="1">
        <f t="shared" si="137"/>
        <v>327.59999999999997</v>
      </c>
      <c r="AK468" s="98">
        <f>AE468*AH468</f>
        <v>327.59999999999997</v>
      </c>
      <c r="AL468" s="1">
        <v>0</v>
      </c>
      <c r="AM468" s="83">
        <f t="shared" si="138"/>
        <v>327.59999999999997</v>
      </c>
      <c r="AN468" s="76"/>
      <c r="AO468" s="109">
        <v>328</v>
      </c>
      <c r="AP468" s="76"/>
      <c r="AQ468" s="76"/>
      <c r="AR468" s="76">
        <v>35</v>
      </c>
      <c r="AS468" s="4">
        <v>70</v>
      </c>
      <c r="AT468" s="76">
        <v>70</v>
      </c>
      <c r="AU468" s="12">
        <f t="shared" si="139"/>
        <v>175</v>
      </c>
      <c r="AV468" s="76">
        <v>70</v>
      </c>
      <c r="AW468" s="76">
        <v>70</v>
      </c>
      <c r="AX468" s="76">
        <v>13</v>
      </c>
      <c r="AY468" s="76"/>
      <c r="AZ468" s="76"/>
      <c r="BA468" s="14">
        <f t="shared" si="131"/>
        <v>153</v>
      </c>
      <c r="BB468" s="76"/>
      <c r="BC468" s="76"/>
      <c r="BD468" s="76"/>
      <c r="BE468" s="76"/>
      <c r="BF468" s="76"/>
      <c r="BG468" s="16">
        <f t="shared" si="132"/>
        <v>0</v>
      </c>
      <c r="BH468" s="16">
        <f t="shared" si="133"/>
        <v>328</v>
      </c>
    </row>
    <row r="469" spans="1:60" ht="25.5" customHeight="1" x14ac:dyDescent="0.25">
      <c r="A469" s="4" t="s">
        <v>1215</v>
      </c>
      <c r="B469" s="76" t="s">
        <v>1216</v>
      </c>
      <c r="C469" s="74" t="s">
        <v>1816</v>
      </c>
      <c r="D469" s="76">
        <v>0.03</v>
      </c>
      <c r="E469" s="76" t="s">
        <v>1217</v>
      </c>
      <c r="F469" s="83" t="s">
        <v>1530</v>
      </c>
      <c r="G469" s="76" t="s">
        <v>1218</v>
      </c>
      <c r="H469" s="83" t="s">
        <v>1823</v>
      </c>
      <c r="I469" s="83" t="s">
        <v>27</v>
      </c>
      <c r="J469" s="85" t="s">
        <v>804</v>
      </c>
      <c r="K469" s="76">
        <v>100</v>
      </c>
      <c r="L469" s="76">
        <v>0</v>
      </c>
      <c r="M469" s="76" t="s">
        <v>811</v>
      </c>
      <c r="N469" s="76" t="s">
        <v>1219</v>
      </c>
      <c r="O469" s="96" t="s">
        <v>33</v>
      </c>
      <c r="P469" s="76" t="s">
        <v>38</v>
      </c>
      <c r="Q469" s="75" t="s">
        <v>42</v>
      </c>
      <c r="R469" s="5"/>
      <c r="S469" s="5"/>
      <c r="T469" s="74"/>
      <c r="U469" s="74"/>
      <c r="V469" s="74"/>
      <c r="W469" s="74"/>
      <c r="X469" s="74" t="s">
        <v>36</v>
      </c>
      <c r="Y469" s="110">
        <v>43235</v>
      </c>
      <c r="Z469" s="76" t="s">
        <v>38</v>
      </c>
      <c r="AA469" s="110" t="s">
        <v>27</v>
      </c>
      <c r="AB469" s="24"/>
      <c r="AC469" s="2" t="str">
        <f t="shared" si="134"/>
        <v>100</v>
      </c>
      <c r="AD469" s="2">
        <f t="shared" si="130"/>
        <v>0.03</v>
      </c>
      <c r="AE469" s="2">
        <f t="shared" si="135"/>
        <v>0.03</v>
      </c>
      <c r="AF469" s="1" t="str">
        <f t="shared" si="141"/>
        <v>5</v>
      </c>
      <c r="AG469" s="1" t="s">
        <v>829</v>
      </c>
      <c r="AH469" s="83" t="s">
        <v>27</v>
      </c>
      <c r="AI469" s="1">
        <f t="shared" si="136"/>
        <v>1</v>
      </c>
      <c r="AJ469" s="1">
        <f t="shared" si="137"/>
        <v>0</v>
      </c>
      <c r="AK469" s="103">
        <v>1</v>
      </c>
      <c r="AL469" s="1">
        <v>0</v>
      </c>
      <c r="AM469" s="83">
        <f t="shared" si="138"/>
        <v>1</v>
      </c>
      <c r="AN469" s="83"/>
      <c r="AO469" s="111">
        <v>1</v>
      </c>
      <c r="AP469" s="103">
        <v>1</v>
      </c>
      <c r="AQ469" s="103"/>
      <c r="AR469" s="93"/>
      <c r="AS469" s="25"/>
      <c r="AT469" s="76"/>
      <c r="AU469" s="12">
        <f t="shared" si="139"/>
        <v>1</v>
      </c>
      <c r="AV469" s="93"/>
      <c r="AW469" s="93"/>
      <c r="AX469" s="83"/>
      <c r="AY469" s="83"/>
      <c r="AZ469" s="83"/>
      <c r="BA469" s="14">
        <f t="shared" si="131"/>
        <v>0</v>
      </c>
      <c r="BB469" s="83"/>
      <c r="BC469" s="83"/>
      <c r="BD469" s="83"/>
      <c r="BE469" s="83"/>
      <c r="BF469" s="83"/>
      <c r="BG469" s="16">
        <f t="shared" si="132"/>
        <v>0</v>
      </c>
      <c r="BH469" s="16">
        <f t="shared" si="133"/>
        <v>1</v>
      </c>
    </row>
    <row r="470" spans="1:60" ht="25.5" customHeight="1" x14ac:dyDescent="0.25">
      <c r="A470" s="76" t="s">
        <v>1220</v>
      </c>
      <c r="B470" s="76" t="s">
        <v>1221</v>
      </c>
      <c r="C470" s="74" t="s">
        <v>1816</v>
      </c>
      <c r="D470" s="76">
        <v>0.02</v>
      </c>
      <c r="E470" s="76" t="s">
        <v>1217</v>
      </c>
      <c r="F470" s="83" t="s">
        <v>1530</v>
      </c>
      <c r="G470" s="76" t="s">
        <v>1222</v>
      </c>
      <c r="H470" s="83" t="s">
        <v>1823</v>
      </c>
      <c r="I470" s="83" t="s">
        <v>27</v>
      </c>
      <c r="J470" s="85" t="s">
        <v>804</v>
      </c>
      <c r="K470" s="76">
        <v>100</v>
      </c>
      <c r="L470" s="76">
        <v>0</v>
      </c>
      <c r="M470" s="76" t="s">
        <v>1223</v>
      </c>
      <c r="N470" s="76" t="s">
        <v>28</v>
      </c>
      <c r="O470" s="96" t="s">
        <v>33</v>
      </c>
      <c r="P470" s="76" t="s">
        <v>38</v>
      </c>
      <c r="Q470" s="75" t="s">
        <v>42</v>
      </c>
      <c r="R470" s="74"/>
      <c r="S470" s="74"/>
      <c r="T470" s="74"/>
      <c r="U470" s="74"/>
      <c r="V470" s="74"/>
      <c r="W470" s="74"/>
      <c r="X470" s="74" t="s">
        <v>36</v>
      </c>
      <c r="Y470" s="110">
        <v>43453</v>
      </c>
      <c r="Z470" s="76" t="s">
        <v>32</v>
      </c>
      <c r="AA470" s="110">
        <v>44549</v>
      </c>
      <c r="AB470" s="24"/>
      <c r="AC470" s="2" t="str">
        <f t="shared" si="134"/>
        <v>100</v>
      </c>
      <c r="AD470" s="2">
        <f t="shared" si="130"/>
        <v>0.02</v>
      </c>
      <c r="AE470" s="2">
        <f t="shared" si="135"/>
        <v>0.02</v>
      </c>
      <c r="AF470" s="1" t="str">
        <f t="shared" si="141"/>
        <v>5</v>
      </c>
      <c r="AG470" s="1">
        <v>12</v>
      </c>
      <c r="AH470" s="83" t="s">
        <v>27</v>
      </c>
      <c r="AI470" s="1">
        <f t="shared" si="136"/>
        <v>1</v>
      </c>
      <c r="AJ470" s="1">
        <f t="shared" si="137"/>
        <v>0</v>
      </c>
      <c r="AK470" s="103">
        <v>1</v>
      </c>
      <c r="AL470" s="1">
        <v>0</v>
      </c>
      <c r="AM470" s="83">
        <f t="shared" si="138"/>
        <v>1</v>
      </c>
      <c r="AN470" s="83"/>
      <c r="AO470" s="111">
        <v>1</v>
      </c>
      <c r="AP470" s="103"/>
      <c r="AQ470" s="93">
        <v>1</v>
      </c>
      <c r="AR470" s="103"/>
      <c r="AT470" s="76"/>
      <c r="AU470" s="12">
        <f t="shared" si="139"/>
        <v>1</v>
      </c>
      <c r="AV470" s="93"/>
      <c r="AW470" s="93"/>
      <c r="AX470" s="83"/>
      <c r="AY470" s="83"/>
      <c r="AZ470" s="83"/>
      <c r="BA470" s="14">
        <f t="shared" si="131"/>
        <v>0</v>
      </c>
      <c r="BB470" s="83"/>
      <c r="BC470" s="83"/>
      <c r="BD470" s="83"/>
      <c r="BE470" s="83"/>
      <c r="BF470" s="83"/>
      <c r="BG470" s="16">
        <f t="shared" si="132"/>
        <v>0</v>
      </c>
      <c r="BH470" s="16">
        <f t="shared" si="133"/>
        <v>1</v>
      </c>
    </row>
    <row r="471" spans="1:60" ht="25.5" customHeight="1" x14ac:dyDescent="0.25">
      <c r="A471" s="76" t="s">
        <v>1224</v>
      </c>
      <c r="B471" s="76" t="s">
        <v>1225</v>
      </c>
      <c r="C471" s="74" t="s">
        <v>1816</v>
      </c>
      <c r="D471" s="76">
        <v>0.04</v>
      </c>
      <c r="E471" s="76" t="s">
        <v>1217</v>
      </c>
      <c r="F471" s="83" t="s">
        <v>1530</v>
      </c>
      <c r="G471" s="76" t="s">
        <v>1226</v>
      </c>
      <c r="H471" s="83" t="s">
        <v>1822</v>
      </c>
      <c r="I471" s="83" t="s">
        <v>27</v>
      </c>
      <c r="J471" s="85" t="s">
        <v>804</v>
      </c>
      <c r="K471" s="76">
        <v>100</v>
      </c>
      <c r="L471" s="76">
        <v>0</v>
      </c>
      <c r="M471" s="76" t="s">
        <v>811</v>
      </c>
      <c r="N471" s="76" t="s">
        <v>793</v>
      </c>
      <c r="O471" s="96" t="s">
        <v>33</v>
      </c>
      <c r="P471" s="76" t="s">
        <v>38</v>
      </c>
      <c r="Q471" s="75" t="s">
        <v>42</v>
      </c>
      <c r="R471" s="74"/>
      <c r="S471" s="74"/>
      <c r="T471" s="74"/>
      <c r="U471" s="74"/>
      <c r="V471" s="74"/>
      <c r="W471" s="74"/>
      <c r="X471" s="74" t="s">
        <v>36</v>
      </c>
      <c r="Y471" s="110">
        <v>43476</v>
      </c>
      <c r="Z471" s="76" t="s">
        <v>32</v>
      </c>
      <c r="AA471" s="110">
        <v>44207</v>
      </c>
      <c r="AB471" s="24"/>
      <c r="AC471" s="2" t="str">
        <f t="shared" si="134"/>
        <v>100</v>
      </c>
      <c r="AD471" s="2">
        <f t="shared" si="130"/>
        <v>0.04</v>
      </c>
      <c r="AE471" s="2">
        <f t="shared" si="135"/>
        <v>0.04</v>
      </c>
      <c r="AF471" s="1" t="str">
        <f t="shared" si="141"/>
        <v>5</v>
      </c>
      <c r="AG471" s="1">
        <v>12</v>
      </c>
      <c r="AH471" s="83" t="s">
        <v>27</v>
      </c>
      <c r="AI471" s="1">
        <f t="shared" si="136"/>
        <v>1</v>
      </c>
      <c r="AJ471" s="1">
        <f t="shared" si="137"/>
        <v>0</v>
      </c>
      <c r="AK471" s="103">
        <v>1</v>
      </c>
      <c r="AL471" s="1">
        <v>0</v>
      </c>
      <c r="AM471" s="83">
        <f t="shared" si="138"/>
        <v>1</v>
      </c>
      <c r="AN471" s="83"/>
      <c r="AO471" s="111">
        <v>1</v>
      </c>
      <c r="AP471" s="103"/>
      <c r="AQ471" s="93">
        <v>1</v>
      </c>
      <c r="AR471" s="103"/>
      <c r="AT471" s="76"/>
      <c r="AU471" s="12">
        <f t="shared" si="139"/>
        <v>1</v>
      </c>
      <c r="AV471" s="93"/>
      <c r="AW471" s="93"/>
      <c r="AX471" s="83"/>
      <c r="AY471" s="83"/>
      <c r="AZ471" s="83"/>
      <c r="BA471" s="14">
        <f t="shared" si="131"/>
        <v>0</v>
      </c>
      <c r="BB471" s="83"/>
      <c r="BC471" s="83"/>
      <c r="BD471" s="83"/>
      <c r="BE471" s="83"/>
      <c r="BF471" s="83"/>
      <c r="BG471" s="16">
        <f t="shared" si="132"/>
        <v>0</v>
      </c>
      <c r="BH471" s="16">
        <f t="shared" si="133"/>
        <v>1</v>
      </c>
    </row>
    <row r="472" spans="1:60" ht="25.5" customHeight="1" x14ac:dyDescent="0.25">
      <c r="A472" s="83" t="s">
        <v>1594</v>
      </c>
      <c r="B472" s="83" t="s">
        <v>1595</v>
      </c>
      <c r="C472" s="83" t="s">
        <v>1806</v>
      </c>
      <c r="D472" s="94">
        <v>2.2999999999999998</v>
      </c>
      <c r="E472" s="74" t="s">
        <v>1217</v>
      </c>
      <c r="F472" s="83" t="s">
        <v>1530</v>
      </c>
      <c r="G472" s="83" t="s">
        <v>27</v>
      </c>
      <c r="H472" s="83" t="s">
        <v>27</v>
      </c>
      <c r="I472" s="83" t="s">
        <v>27</v>
      </c>
      <c r="J472" s="76" t="s">
        <v>804</v>
      </c>
      <c r="K472" s="97">
        <v>100</v>
      </c>
      <c r="L472" s="97">
        <v>0</v>
      </c>
      <c r="M472" s="76" t="s">
        <v>1992</v>
      </c>
      <c r="N472" s="76" t="s">
        <v>1596</v>
      </c>
      <c r="O472" s="76" t="s">
        <v>2226</v>
      </c>
      <c r="P472" s="96" t="s">
        <v>38</v>
      </c>
      <c r="Q472" s="74" t="s">
        <v>42</v>
      </c>
      <c r="R472" s="4" t="s">
        <v>117</v>
      </c>
      <c r="S472" s="4" t="s">
        <v>1833</v>
      </c>
      <c r="T472" s="108" t="s">
        <v>2163</v>
      </c>
      <c r="U472" s="76" t="s">
        <v>1878</v>
      </c>
      <c r="V472" s="76" t="s">
        <v>1820</v>
      </c>
      <c r="W472" s="76" t="s">
        <v>44</v>
      </c>
      <c r="X472" s="76" t="s">
        <v>36</v>
      </c>
      <c r="Y472" s="83" t="s">
        <v>27</v>
      </c>
      <c r="Z472" s="83" t="s">
        <v>27</v>
      </c>
      <c r="AA472" s="83" t="s">
        <v>27</v>
      </c>
      <c r="AB472" s="1"/>
      <c r="AC472" s="2" t="str">
        <f t="shared" si="134"/>
        <v>85</v>
      </c>
      <c r="AD472" s="2">
        <f t="shared" si="130"/>
        <v>2.2999999999999998</v>
      </c>
      <c r="AE472" s="2">
        <f t="shared" si="135"/>
        <v>1.9549999999999996</v>
      </c>
      <c r="AF472" s="2" t="str">
        <f t="shared" si="141"/>
        <v>30</v>
      </c>
      <c r="AG472" s="1" t="str">
        <f>IF(AK472&lt;=10,"24",IF(AK472&gt;10,"30"))</f>
        <v>30</v>
      </c>
      <c r="AH472" s="83">
        <v>35</v>
      </c>
      <c r="AI472" s="1">
        <f t="shared" si="136"/>
        <v>68.424999999999983</v>
      </c>
      <c r="AJ472" s="1">
        <f t="shared" si="137"/>
        <v>0</v>
      </c>
      <c r="AK472" s="98">
        <f>AE472*AH472</f>
        <v>68.424999999999983</v>
      </c>
      <c r="AL472" s="7">
        <v>0</v>
      </c>
      <c r="AM472" s="98">
        <f t="shared" si="138"/>
        <v>68.424999999999983</v>
      </c>
      <c r="AN472" s="98"/>
      <c r="AO472" s="109">
        <v>68</v>
      </c>
      <c r="AP472" s="83"/>
      <c r="AQ472" s="75"/>
      <c r="AR472" s="76">
        <v>15</v>
      </c>
      <c r="AS472" s="4">
        <v>30</v>
      </c>
      <c r="AT472" s="83">
        <v>23</v>
      </c>
      <c r="AU472" s="12">
        <f t="shared" si="139"/>
        <v>68</v>
      </c>
      <c r="AV472" s="75"/>
      <c r="AW472" s="75"/>
      <c r="AX472" s="75"/>
      <c r="AY472" s="75"/>
      <c r="AZ472" s="75"/>
      <c r="BA472" s="14">
        <f t="shared" si="131"/>
        <v>0</v>
      </c>
      <c r="BB472" s="83"/>
      <c r="BC472" s="83"/>
      <c r="BD472" s="83"/>
      <c r="BE472" s="83"/>
      <c r="BF472" s="83"/>
      <c r="BG472" s="16">
        <f t="shared" si="132"/>
        <v>0</v>
      </c>
      <c r="BH472" s="16">
        <f t="shared" si="133"/>
        <v>68</v>
      </c>
    </row>
    <row r="473" spans="1:60" ht="25.5" customHeight="1" x14ac:dyDescent="0.25">
      <c r="A473" s="83" t="s">
        <v>1540</v>
      </c>
      <c r="B473" s="83" t="s">
        <v>1541</v>
      </c>
      <c r="C473" s="83" t="s">
        <v>1806</v>
      </c>
      <c r="D473" s="112">
        <v>1.22</v>
      </c>
      <c r="E473" s="74" t="s">
        <v>1217</v>
      </c>
      <c r="F473" s="83" t="s">
        <v>1530</v>
      </c>
      <c r="G473" s="83" t="s">
        <v>27</v>
      </c>
      <c r="H473" s="83" t="s">
        <v>27</v>
      </c>
      <c r="I473" s="83" t="s">
        <v>27</v>
      </c>
      <c r="J473" s="96" t="s">
        <v>804</v>
      </c>
      <c r="K473" s="76">
        <v>90</v>
      </c>
      <c r="L473" s="76">
        <v>10</v>
      </c>
      <c r="M473" s="76" t="s">
        <v>1542</v>
      </c>
      <c r="N473" s="76" t="s">
        <v>1543</v>
      </c>
      <c r="O473" s="76" t="s">
        <v>2248</v>
      </c>
      <c r="P473" s="96" t="s">
        <v>38</v>
      </c>
      <c r="Q473" s="74" t="s">
        <v>42</v>
      </c>
      <c r="R473" s="4" t="s">
        <v>323</v>
      </c>
      <c r="S473" s="4" t="s">
        <v>2154</v>
      </c>
      <c r="T473" s="108" t="s">
        <v>2163</v>
      </c>
      <c r="U473" s="76" t="s">
        <v>35</v>
      </c>
      <c r="V473" s="76" t="s">
        <v>1820</v>
      </c>
      <c r="W473" s="76" t="s">
        <v>1964</v>
      </c>
      <c r="X473" s="76" t="s">
        <v>36</v>
      </c>
      <c r="Y473" s="83" t="s">
        <v>27</v>
      </c>
      <c r="Z473" s="83" t="s">
        <v>27</v>
      </c>
      <c r="AA473" s="83" t="s">
        <v>27</v>
      </c>
      <c r="AB473" s="1"/>
      <c r="AC473" s="2" t="str">
        <f t="shared" si="134"/>
        <v>85</v>
      </c>
      <c r="AD473" s="2">
        <f t="shared" si="130"/>
        <v>1.22</v>
      </c>
      <c r="AE473" s="2">
        <f t="shared" si="135"/>
        <v>1.0369999999999999</v>
      </c>
      <c r="AF473" s="2" t="str">
        <f t="shared" si="141"/>
        <v>20</v>
      </c>
      <c r="AG473" s="1" t="str">
        <f>IF(AK473&lt;=10,"24",IF(AK473&gt;10,"30"))</f>
        <v>30</v>
      </c>
      <c r="AH473" s="83">
        <v>35</v>
      </c>
      <c r="AI473" s="1">
        <f t="shared" si="136"/>
        <v>32.665499999999994</v>
      </c>
      <c r="AJ473" s="1">
        <f t="shared" si="137"/>
        <v>3.6294999999999993</v>
      </c>
      <c r="AK473" s="98">
        <f>AE473*AH473</f>
        <v>36.294999999999995</v>
      </c>
      <c r="AL473" s="7">
        <v>0</v>
      </c>
      <c r="AM473" s="98">
        <f t="shared" si="138"/>
        <v>36.294999999999995</v>
      </c>
      <c r="AN473" s="98"/>
      <c r="AO473" s="109">
        <v>36</v>
      </c>
      <c r="AP473" s="83"/>
      <c r="AQ473" s="75"/>
      <c r="AR473" s="83">
        <v>10</v>
      </c>
      <c r="AS473" s="10">
        <v>20</v>
      </c>
      <c r="AT473" s="75">
        <v>6</v>
      </c>
      <c r="AU473" s="12">
        <f t="shared" si="139"/>
        <v>36</v>
      </c>
      <c r="AV473" s="75"/>
      <c r="AW473" s="75"/>
      <c r="AX473" s="75"/>
      <c r="AY473" s="75"/>
      <c r="AZ473" s="75"/>
      <c r="BA473" s="14">
        <f t="shared" si="131"/>
        <v>0</v>
      </c>
      <c r="BB473" s="83"/>
      <c r="BC473" s="83"/>
      <c r="BD473" s="83"/>
      <c r="BE473" s="83"/>
      <c r="BF473" s="83"/>
      <c r="BG473" s="16">
        <f t="shared" si="132"/>
        <v>0</v>
      </c>
      <c r="BH473" s="16">
        <f t="shared" si="133"/>
        <v>36</v>
      </c>
    </row>
    <row r="474" spans="1:60" ht="25.5" customHeight="1" x14ac:dyDescent="0.25">
      <c r="A474" s="83" t="s">
        <v>1597</v>
      </c>
      <c r="B474" s="76" t="s">
        <v>1598</v>
      </c>
      <c r="C474" s="83" t="s">
        <v>1806</v>
      </c>
      <c r="D474" s="76">
        <v>0.3</v>
      </c>
      <c r="E474" s="74" t="s">
        <v>1217</v>
      </c>
      <c r="F474" s="83" t="s">
        <v>1530</v>
      </c>
      <c r="G474" s="83" t="s">
        <v>27</v>
      </c>
      <c r="H474" s="83" t="s">
        <v>27</v>
      </c>
      <c r="I474" s="83" t="s">
        <v>27</v>
      </c>
      <c r="J474" s="76" t="s">
        <v>804</v>
      </c>
      <c r="K474" s="70">
        <v>100</v>
      </c>
      <c r="L474" s="70">
        <v>0</v>
      </c>
      <c r="M474" s="76" t="s">
        <v>172</v>
      </c>
      <c r="N474" s="76" t="s">
        <v>1599</v>
      </c>
      <c r="O474" s="76" t="s">
        <v>2226</v>
      </c>
      <c r="P474" s="96" t="s">
        <v>38</v>
      </c>
      <c r="Q474" s="74" t="s">
        <v>42</v>
      </c>
      <c r="R474" s="4" t="s">
        <v>117</v>
      </c>
      <c r="S474" s="4" t="s">
        <v>1833</v>
      </c>
      <c r="T474" s="108" t="s">
        <v>2163</v>
      </c>
      <c r="U474" s="76" t="s">
        <v>1965</v>
      </c>
      <c r="V474" s="76" t="s">
        <v>1820</v>
      </c>
      <c r="W474" s="76" t="s">
        <v>1966</v>
      </c>
      <c r="X474" s="76" t="s">
        <v>36</v>
      </c>
      <c r="Y474" s="83" t="s">
        <v>27</v>
      </c>
      <c r="Z474" s="83" t="s">
        <v>27</v>
      </c>
      <c r="AA474" s="83" t="s">
        <v>27</v>
      </c>
      <c r="AB474" s="1"/>
      <c r="AC474" s="2" t="str">
        <f t="shared" si="134"/>
        <v>100</v>
      </c>
      <c r="AD474" s="2">
        <f t="shared" si="130"/>
        <v>0.3</v>
      </c>
      <c r="AE474" s="2">
        <f t="shared" si="135"/>
        <v>0.3</v>
      </c>
      <c r="AF474" s="2" t="str">
        <f t="shared" si="141"/>
        <v>10</v>
      </c>
      <c r="AG474" s="1" t="str">
        <f>IF(AK474&lt;=10,"24",IF(AK474&gt;10,"30"))</f>
        <v>30</v>
      </c>
      <c r="AH474" s="83">
        <v>35</v>
      </c>
      <c r="AI474" s="1">
        <f t="shared" si="136"/>
        <v>10.5</v>
      </c>
      <c r="AJ474" s="1">
        <f t="shared" si="137"/>
        <v>0</v>
      </c>
      <c r="AK474" s="98">
        <f>AE474*AH474</f>
        <v>10.5</v>
      </c>
      <c r="AL474" s="7">
        <v>0</v>
      </c>
      <c r="AM474" s="98">
        <f t="shared" si="138"/>
        <v>10.5</v>
      </c>
      <c r="AN474" s="98"/>
      <c r="AO474" s="109">
        <v>11</v>
      </c>
      <c r="AP474" s="76"/>
      <c r="AQ474" s="76"/>
      <c r="AR474" s="76">
        <v>5</v>
      </c>
      <c r="AS474" s="4">
        <v>6</v>
      </c>
      <c r="AT474" s="76"/>
      <c r="AU474" s="12">
        <f t="shared" si="139"/>
        <v>11</v>
      </c>
      <c r="AV474" s="76"/>
      <c r="AW474" s="76"/>
      <c r="AX474" s="76"/>
      <c r="AY474" s="76"/>
      <c r="AZ474" s="76"/>
      <c r="BA474" s="14">
        <f t="shared" si="131"/>
        <v>0</v>
      </c>
      <c r="BB474" s="76"/>
      <c r="BC474" s="76"/>
      <c r="BD474" s="76"/>
      <c r="BE474" s="76"/>
      <c r="BF474" s="76"/>
      <c r="BG474" s="16">
        <f t="shared" si="132"/>
        <v>0</v>
      </c>
      <c r="BH474" s="16">
        <f t="shared" si="133"/>
        <v>11</v>
      </c>
    </row>
    <row r="475" spans="1:60" ht="25.5" customHeight="1" x14ac:dyDescent="0.25">
      <c r="A475" s="1" t="s">
        <v>1600</v>
      </c>
      <c r="B475" s="1" t="s">
        <v>1601</v>
      </c>
      <c r="C475" s="1" t="s">
        <v>1806</v>
      </c>
      <c r="D475" s="44">
        <v>4.99</v>
      </c>
      <c r="E475" s="5" t="s">
        <v>1217</v>
      </c>
      <c r="F475" s="1" t="s">
        <v>1530</v>
      </c>
      <c r="G475" s="1" t="s">
        <v>27</v>
      </c>
      <c r="H475" s="1" t="s">
        <v>27</v>
      </c>
      <c r="I475" s="1" t="s">
        <v>27</v>
      </c>
      <c r="J475" s="76" t="s">
        <v>804</v>
      </c>
      <c r="K475" s="4">
        <v>100</v>
      </c>
      <c r="L475" s="4">
        <v>0</v>
      </c>
      <c r="M475" s="4" t="s">
        <v>30</v>
      </c>
      <c r="N475" s="4" t="s">
        <v>1602</v>
      </c>
      <c r="O475" s="4" t="s">
        <v>2226</v>
      </c>
      <c r="P475" s="3" t="s">
        <v>38</v>
      </c>
      <c r="Q475" s="5" t="s">
        <v>42</v>
      </c>
      <c r="R475" s="4" t="s">
        <v>2554</v>
      </c>
      <c r="S475" s="4" t="s">
        <v>2090</v>
      </c>
      <c r="T475" s="6" t="s">
        <v>2163</v>
      </c>
      <c r="U475" s="4" t="s">
        <v>151</v>
      </c>
      <c r="V475" s="4" t="s">
        <v>1820</v>
      </c>
      <c r="W475" s="4" t="s">
        <v>147</v>
      </c>
      <c r="X475" s="4" t="s">
        <v>36</v>
      </c>
      <c r="Y475" s="1" t="s">
        <v>27</v>
      </c>
      <c r="Z475" s="1" t="s">
        <v>27</v>
      </c>
      <c r="AA475" s="1" t="s">
        <v>27</v>
      </c>
      <c r="AB475" s="1"/>
      <c r="AC475" s="2" t="str">
        <f t="shared" si="134"/>
        <v>85</v>
      </c>
      <c r="AD475" s="2">
        <f t="shared" si="130"/>
        <v>4.99</v>
      </c>
      <c r="AE475" s="2">
        <f t="shared" si="135"/>
        <v>4.2415000000000003</v>
      </c>
      <c r="AF475" s="2" t="str">
        <f t="shared" si="141"/>
        <v>40</v>
      </c>
      <c r="AG475" s="1" t="str">
        <f>IF(AK475&lt;=10,"24",IF(AK475&gt;10,"30"))</f>
        <v>30</v>
      </c>
      <c r="AH475" s="1">
        <v>35</v>
      </c>
      <c r="AI475" s="1">
        <f t="shared" si="136"/>
        <v>148.45250000000001</v>
      </c>
      <c r="AJ475" s="1">
        <f t="shared" si="137"/>
        <v>0</v>
      </c>
      <c r="AK475" s="7">
        <f>AE475*AH475</f>
        <v>148.45250000000001</v>
      </c>
      <c r="AL475" s="7">
        <v>0</v>
      </c>
      <c r="AM475" s="7">
        <f t="shared" si="138"/>
        <v>148.45250000000001</v>
      </c>
      <c r="AN475" s="7"/>
      <c r="AO475" s="8">
        <v>148</v>
      </c>
      <c r="AP475" s="9"/>
      <c r="AQ475" s="10"/>
      <c r="AR475" s="1">
        <v>20</v>
      </c>
      <c r="AS475" s="1">
        <v>40</v>
      </c>
      <c r="AT475" s="15">
        <v>40</v>
      </c>
      <c r="AU475" s="12">
        <f t="shared" si="139"/>
        <v>100</v>
      </c>
      <c r="AV475" s="13">
        <v>40</v>
      </c>
      <c r="AW475" s="10">
        <v>8</v>
      </c>
      <c r="AX475" s="10"/>
      <c r="AY475" s="10"/>
      <c r="AZ475" s="11"/>
      <c r="BA475" s="14">
        <f t="shared" si="131"/>
        <v>48</v>
      </c>
      <c r="BB475" s="9"/>
      <c r="BC475" s="1"/>
      <c r="BD475" s="1"/>
      <c r="BE475" s="1"/>
      <c r="BF475" s="15"/>
      <c r="BG475" s="16">
        <f t="shared" si="132"/>
        <v>0</v>
      </c>
      <c r="BH475" s="16">
        <f t="shared" si="133"/>
        <v>148</v>
      </c>
    </row>
    <row r="476" spans="1:60" ht="25.5" customHeight="1" x14ac:dyDescent="0.25">
      <c r="A476" s="4" t="s">
        <v>1227</v>
      </c>
      <c r="B476" s="4" t="s">
        <v>1228</v>
      </c>
      <c r="C476" s="5" t="s">
        <v>1816</v>
      </c>
      <c r="D476" s="21">
        <v>0.04</v>
      </c>
      <c r="E476" s="4" t="s">
        <v>1217</v>
      </c>
      <c r="F476" s="1" t="s">
        <v>1530</v>
      </c>
      <c r="G476" s="4" t="s">
        <v>1229</v>
      </c>
      <c r="H476" s="1" t="s">
        <v>1823</v>
      </c>
      <c r="I476" s="1" t="s">
        <v>27</v>
      </c>
      <c r="J476" s="18" t="s">
        <v>804</v>
      </c>
      <c r="K476" s="4">
        <v>100</v>
      </c>
      <c r="L476" s="4">
        <v>0</v>
      </c>
      <c r="M476" s="4" t="s">
        <v>811</v>
      </c>
      <c r="N476" s="23" t="s">
        <v>1230</v>
      </c>
      <c r="O476" s="3" t="s">
        <v>2292</v>
      </c>
      <c r="P476" s="4" t="s">
        <v>38</v>
      </c>
      <c r="Q476" s="10" t="s">
        <v>42</v>
      </c>
      <c r="R476" s="5"/>
      <c r="S476" s="5"/>
      <c r="T476" s="5"/>
      <c r="U476" s="5"/>
      <c r="V476" s="5"/>
      <c r="W476" s="5"/>
      <c r="X476" s="5" t="s">
        <v>36</v>
      </c>
      <c r="Y476" s="24">
        <v>43349</v>
      </c>
      <c r="Z476" s="4" t="s">
        <v>32</v>
      </c>
      <c r="AA476" s="24">
        <v>44445</v>
      </c>
      <c r="AB476" s="24"/>
      <c r="AC476" s="2" t="str">
        <f t="shared" si="134"/>
        <v>100</v>
      </c>
      <c r="AD476" s="2">
        <f t="shared" si="130"/>
        <v>0.04</v>
      </c>
      <c r="AE476" s="2">
        <f t="shared" si="135"/>
        <v>0.04</v>
      </c>
      <c r="AF476" s="1" t="str">
        <f t="shared" si="141"/>
        <v>5</v>
      </c>
      <c r="AG476" s="1">
        <v>12</v>
      </c>
      <c r="AH476" s="1" t="s">
        <v>27</v>
      </c>
      <c r="AI476" s="1">
        <f t="shared" si="136"/>
        <v>1</v>
      </c>
      <c r="AJ476" s="1">
        <f t="shared" si="137"/>
        <v>0</v>
      </c>
      <c r="AK476" s="25">
        <v>1</v>
      </c>
      <c r="AL476" s="1">
        <v>0</v>
      </c>
      <c r="AM476" s="1">
        <f t="shared" si="138"/>
        <v>1</v>
      </c>
      <c r="AN476" s="1"/>
      <c r="AO476" s="47">
        <v>1</v>
      </c>
      <c r="AP476" s="27"/>
      <c r="AQ476" s="28">
        <v>1</v>
      </c>
      <c r="AR476" s="25"/>
      <c r="AT476" s="29"/>
      <c r="AU476" s="12">
        <f t="shared" si="139"/>
        <v>1</v>
      </c>
      <c r="AV476" s="30"/>
      <c r="AW476" s="28"/>
      <c r="AX476" s="65"/>
      <c r="AY476" s="1"/>
      <c r="AZ476" s="15"/>
      <c r="BA476" s="14">
        <f t="shared" si="131"/>
        <v>0</v>
      </c>
      <c r="BB476" s="9"/>
      <c r="BC476" s="28"/>
      <c r="BD476" s="28"/>
      <c r="BE476" s="28"/>
      <c r="BF476" s="39"/>
      <c r="BG476" s="16">
        <f t="shared" si="132"/>
        <v>0</v>
      </c>
      <c r="BH476" s="16">
        <f t="shared" si="133"/>
        <v>1</v>
      </c>
    </row>
    <row r="477" spans="1:60" ht="25.5" customHeight="1" x14ac:dyDescent="0.25">
      <c r="A477" s="1" t="s">
        <v>1584</v>
      </c>
      <c r="B477" s="1" t="s">
        <v>1585</v>
      </c>
      <c r="C477" s="21" t="s">
        <v>1815</v>
      </c>
      <c r="D477" s="2">
        <v>0.51</v>
      </c>
      <c r="E477" s="5" t="s">
        <v>1217</v>
      </c>
      <c r="F477" s="1" t="s">
        <v>1530</v>
      </c>
      <c r="G477" s="1" t="s">
        <v>1586</v>
      </c>
      <c r="H477" s="1" t="s">
        <v>1824</v>
      </c>
      <c r="I477" s="1" t="s">
        <v>27</v>
      </c>
      <c r="J477" s="4" t="s">
        <v>804</v>
      </c>
      <c r="K477" s="1">
        <v>100</v>
      </c>
      <c r="L477" s="1">
        <v>0</v>
      </c>
      <c r="M477" s="1" t="s">
        <v>374</v>
      </c>
      <c r="N477" s="1" t="s">
        <v>1587</v>
      </c>
      <c r="O477" s="3" t="s">
        <v>33</v>
      </c>
      <c r="P477" s="4" t="s">
        <v>38</v>
      </c>
      <c r="Q477" s="10" t="s">
        <v>42</v>
      </c>
      <c r="R477" s="4" t="s">
        <v>117</v>
      </c>
      <c r="S477" s="4" t="s">
        <v>1833</v>
      </c>
      <c r="T477" s="4" t="s">
        <v>1818</v>
      </c>
      <c r="U477" s="1" t="s">
        <v>136</v>
      </c>
      <c r="V477" s="1" t="s">
        <v>1820</v>
      </c>
      <c r="W477" s="1" t="s">
        <v>1588</v>
      </c>
      <c r="X477" s="1" t="s">
        <v>36</v>
      </c>
      <c r="Y477" s="24">
        <v>42886</v>
      </c>
      <c r="Z477" s="4" t="s">
        <v>32</v>
      </c>
      <c r="AA477" s="41">
        <v>44287</v>
      </c>
      <c r="AB477" s="41" t="s">
        <v>38</v>
      </c>
      <c r="AC477" s="2" t="str">
        <f t="shared" si="134"/>
        <v>100</v>
      </c>
      <c r="AD477" s="2">
        <f t="shared" si="130"/>
        <v>0.51</v>
      </c>
      <c r="AE477" s="2">
        <f t="shared" si="135"/>
        <v>0.51</v>
      </c>
      <c r="AF477" s="2" t="str">
        <f t="shared" si="141"/>
        <v>10</v>
      </c>
      <c r="AG477" s="1">
        <v>24</v>
      </c>
      <c r="AH477" s="36" t="s">
        <v>27</v>
      </c>
      <c r="AI477" s="1">
        <f t="shared" si="136"/>
        <v>20</v>
      </c>
      <c r="AJ477" s="1">
        <f t="shared" si="137"/>
        <v>0</v>
      </c>
      <c r="AK477" s="25">
        <v>20</v>
      </c>
      <c r="AL477" s="1">
        <v>0</v>
      </c>
      <c r="AM477" s="1">
        <f t="shared" si="138"/>
        <v>20</v>
      </c>
      <c r="AN477" s="1"/>
      <c r="AO477" s="47">
        <v>20</v>
      </c>
      <c r="AP477" s="17"/>
      <c r="AR477" s="143">
        <v>10</v>
      </c>
      <c r="AS477" s="143">
        <v>10</v>
      </c>
      <c r="AT477" s="144"/>
      <c r="AU477" s="12">
        <f t="shared" si="139"/>
        <v>20</v>
      </c>
      <c r="AV477" s="17"/>
      <c r="AZ477" s="20"/>
      <c r="BA477" s="14">
        <f t="shared" si="131"/>
        <v>0</v>
      </c>
      <c r="BB477" s="17"/>
      <c r="BF477" s="20"/>
      <c r="BG477" s="16">
        <f t="shared" si="132"/>
        <v>0</v>
      </c>
      <c r="BH477" s="16">
        <f t="shared" si="133"/>
        <v>20</v>
      </c>
    </row>
    <row r="478" spans="1:60" ht="25.5" customHeight="1" x14ac:dyDescent="0.25">
      <c r="A478" s="1" t="s">
        <v>1531</v>
      </c>
      <c r="B478" s="1" t="s">
        <v>1532</v>
      </c>
      <c r="C478" s="1" t="s">
        <v>1806</v>
      </c>
      <c r="D478" s="2">
        <v>2.85</v>
      </c>
      <c r="E478" s="5" t="s">
        <v>1217</v>
      </c>
      <c r="F478" s="1" t="s">
        <v>1530</v>
      </c>
      <c r="G478" s="1" t="s">
        <v>27</v>
      </c>
      <c r="H478" s="1" t="s">
        <v>27</v>
      </c>
      <c r="I478" s="1" t="s">
        <v>27</v>
      </c>
      <c r="J478" s="4" t="s">
        <v>804</v>
      </c>
      <c r="K478" s="4">
        <v>100</v>
      </c>
      <c r="L478" s="4">
        <v>0</v>
      </c>
      <c r="M478" s="4" t="s">
        <v>1991</v>
      </c>
      <c r="N478" s="4" t="s">
        <v>1533</v>
      </c>
      <c r="O478" s="3" t="s">
        <v>33</v>
      </c>
      <c r="P478" s="3" t="s">
        <v>38</v>
      </c>
      <c r="Q478" s="5" t="s">
        <v>1534</v>
      </c>
      <c r="R478" s="4" t="s">
        <v>1413</v>
      </c>
      <c r="S478" s="4" t="s">
        <v>2158</v>
      </c>
      <c r="T478" s="6" t="s">
        <v>2163</v>
      </c>
      <c r="U478" s="4" t="s">
        <v>151</v>
      </c>
      <c r="V478" s="4" t="s">
        <v>1870</v>
      </c>
      <c r="W478" s="4" t="s">
        <v>1930</v>
      </c>
      <c r="X478" s="4" t="s">
        <v>36</v>
      </c>
      <c r="Y478" s="1" t="s">
        <v>27</v>
      </c>
      <c r="Z478" s="1" t="s">
        <v>27</v>
      </c>
      <c r="AA478" s="1" t="s">
        <v>27</v>
      </c>
      <c r="AB478" s="1"/>
      <c r="AC478" s="2" t="str">
        <f t="shared" si="134"/>
        <v>85</v>
      </c>
      <c r="AD478" s="2">
        <f t="shared" si="130"/>
        <v>2.85</v>
      </c>
      <c r="AE478" s="2">
        <f t="shared" si="135"/>
        <v>2.4224999999999999</v>
      </c>
      <c r="AF478" s="2" t="str">
        <f t="shared" si="141"/>
        <v>30</v>
      </c>
      <c r="AG478" s="1" t="str">
        <f>IF(AK478&lt;=10,"24",IF(AK478&gt;10,"30"))</f>
        <v>30</v>
      </c>
      <c r="AH478" s="1">
        <v>35</v>
      </c>
      <c r="AI478" s="1">
        <f t="shared" si="136"/>
        <v>84.787499999999994</v>
      </c>
      <c r="AJ478" s="1">
        <f t="shared" si="137"/>
        <v>0</v>
      </c>
      <c r="AK478" s="7">
        <f>AE478*AH478</f>
        <v>84.787499999999994</v>
      </c>
      <c r="AL478" s="7">
        <v>0</v>
      </c>
      <c r="AM478" s="7">
        <f t="shared" si="138"/>
        <v>84.787499999999994</v>
      </c>
      <c r="AN478" s="7"/>
      <c r="AO478" s="8">
        <v>85</v>
      </c>
      <c r="AP478" s="9"/>
      <c r="AQ478" s="1"/>
      <c r="AR478" s="4">
        <v>15</v>
      </c>
      <c r="AS478" s="4">
        <v>30</v>
      </c>
      <c r="AT478" s="11">
        <v>30</v>
      </c>
      <c r="AU478" s="12">
        <f t="shared" si="139"/>
        <v>75</v>
      </c>
      <c r="AV478" s="9">
        <v>10</v>
      </c>
      <c r="AW478" s="1"/>
      <c r="AX478" s="1"/>
      <c r="AY478" s="1"/>
      <c r="AZ478" s="15"/>
      <c r="BA478" s="14">
        <f t="shared" si="131"/>
        <v>10</v>
      </c>
      <c r="BB478" s="9"/>
      <c r="BC478" s="1"/>
      <c r="BD478" s="1"/>
      <c r="BE478" s="1"/>
      <c r="BF478" s="15"/>
      <c r="BG478" s="16">
        <f t="shared" si="132"/>
        <v>0</v>
      </c>
      <c r="BH478" s="16">
        <f t="shared" si="133"/>
        <v>85</v>
      </c>
    </row>
    <row r="479" spans="1:60" ht="25.5" customHeight="1" x14ac:dyDescent="0.25">
      <c r="A479" s="43" t="s">
        <v>1571</v>
      </c>
      <c r="B479" s="43" t="s">
        <v>1572</v>
      </c>
      <c r="C479" s="21" t="s">
        <v>1815</v>
      </c>
      <c r="D479" s="2">
        <v>16.989999999999998</v>
      </c>
      <c r="E479" s="5" t="s">
        <v>1217</v>
      </c>
      <c r="F479" s="1" t="s">
        <v>1530</v>
      </c>
      <c r="G479" s="43" t="s">
        <v>1573</v>
      </c>
      <c r="H479" s="1" t="s">
        <v>1822</v>
      </c>
      <c r="I479" s="1" t="s">
        <v>27</v>
      </c>
      <c r="J479" s="4" t="s">
        <v>804</v>
      </c>
      <c r="K479" s="3">
        <v>100</v>
      </c>
      <c r="L479" s="3">
        <v>0</v>
      </c>
      <c r="M479" s="4" t="s">
        <v>1574</v>
      </c>
      <c r="N479" s="3" t="s">
        <v>1575</v>
      </c>
      <c r="O479" s="3" t="s">
        <v>33</v>
      </c>
      <c r="P479" s="4" t="s">
        <v>38</v>
      </c>
      <c r="Q479" s="10" t="s">
        <v>2342</v>
      </c>
      <c r="R479" s="4" t="s">
        <v>1836</v>
      </c>
      <c r="S479" s="4" t="s">
        <v>1835</v>
      </c>
      <c r="T479" s="4" t="s">
        <v>1818</v>
      </c>
      <c r="U479" s="4" t="s">
        <v>1576</v>
      </c>
      <c r="V479" s="4" t="s">
        <v>1820</v>
      </c>
      <c r="W479" s="3" t="s">
        <v>2358</v>
      </c>
      <c r="X479" s="4" t="s">
        <v>36</v>
      </c>
      <c r="Y479" s="24">
        <v>41802</v>
      </c>
      <c r="Z479" s="21" t="s">
        <v>38</v>
      </c>
      <c r="AA479" s="54" t="s">
        <v>27</v>
      </c>
      <c r="AB479" s="54"/>
      <c r="AC479" s="2" t="str">
        <f t="shared" si="134"/>
        <v>65</v>
      </c>
      <c r="AD479" s="2">
        <f t="shared" si="130"/>
        <v>16.989999999999998</v>
      </c>
      <c r="AE479" s="2">
        <f t="shared" si="135"/>
        <v>11.0435</v>
      </c>
      <c r="AF479" s="1" t="str">
        <f t="shared" si="141"/>
        <v>70</v>
      </c>
      <c r="AG479" s="1" t="s">
        <v>829</v>
      </c>
      <c r="AH479" s="36" t="s">
        <v>27</v>
      </c>
      <c r="AI479" s="1">
        <f t="shared" si="136"/>
        <v>249</v>
      </c>
      <c r="AJ479" s="1">
        <f t="shared" si="137"/>
        <v>0</v>
      </c>
      <c r="AK479" s="25">
        <v>249</v>
      </c>
      <c r="AL479" s="1">
        <v>0</v>
      </c>
      <c r="AM479" s="1">
        <f t="shared" si="138"/>
        <v>249</v>
      </c>
      <c r="AN479" s="1"/>
      <c r="AO479" s="42">
        <v>1</v>
      </c>
      <c r="AP479" s="17">
        <v>1</v>
      </c>
      <c r="AT479" s="20"/>
      <c r="AU479" s="12">
        <f t="shared" si="139"/>
        <v>1</v>
      </c>
      <c r="AV479" s="17"/>
      <c r="AZ479" s="20"/>
      <c r="BA479" s="14">
        <f t="shared" si="131"/>
        <v>0</v>
      </c>
      <c r="BB479" s="17"/>
      <c r="BF479" s="20"/>
      <c r="BG479" s="16">
        <f t="shared" si="132"/>
        <v>0</v>
      </c>
      <c r="BH479" s="16">
        <f t="shared" si="133"/>
        <v>1</v>
      </c>
    </row>
    <row r="480" spans="1:60" ht="25.5" customHeight="1" x14ac:dyDescent="0.25">
      <c r="A480" s="1" t="s">
        <v>1560</v>
      </c>
      <c r="B480" s="1" t="s">
        <v>1561</v>
      </c>
      <c r="C480" s="1" t="s">
        <v>1806</v>
      </c>
      <c r="D480" s="2">
        <v>10.42</v>
      </c>
      <c r="E480" s="5" t="s">
        <v>1217</v>
      </c>
      <c r="F480" s="1" t="s">
        <v>1530</v>
      </c>
      <c r="G480" s="1" t="s">
        <v>27</v>
      </c>
      <c r="H480" s="1" t="s">
        <v>27</v>
      </c>
      <c r="I480" s="1" t="s">
        <v>27</v>
      </c>
      <c r="J480" s="4" t="s">
        <v>804</v>
      </c>
      <c r="K480" s="4">
        <v>95</v>
      </c>
      <c r="L480" s="4">
        <v>5</v>
      </c>
      <c r="M480" s="4" t="s">
        <v>30</v>
      </c>
      <c r="N480" s="4" t="s">
        <v>1562</v>
      </c>
      <c r="O480" s="4" t="s">
        <v>2249</v>
      </c>
      <c r="P480" s="3" t="s">
        <v>38</v>
      </c>
      <c r="Q480" s="5" t="s">
        <v>42</v>
      </c>
      <c r="R480" s="4" t="s">
        <v>117</v>
      </c>
      <c r="S480" s="4" t="s">
        <v>1833</v>
      </c>
      <c r="T480" s="6" t="s">
        <v>2163</v>
      </c>
      <c r="U480" s="4" t="s">
        <v>1503</v>
      </c>
      <c r="V480" s="4" t="s">
        <v>1820</v>
      </c>
      <c r="W480" s="4" t="s">
        <v>44</v>
      </c>
      <c r="X480" s="4" t="s">
        <v>36</v>
      </c>
      <c r="Y480" s="1" t="s">
        <v>27</v>
      </c>
      <c r="Z480" s="1" t="s">
        <v>27</v>
      </c>
      <c r="AA480" s="1" t="s">
        <v>27</v>
      </c>
      <c r="AB480" s="1"/>
      <c r="AC480" s="2" t="str">
        <f t="shared" si="134"/>
        <v>65</v>
      </c>
      <c r="AD480" s="2">
        <f t="shared" si="130"/>
        <v>10.42</v>
      </c>
      <c r="AE480" s="2">
        <f t="shared" si="135"/>
        <v>6.7729999999999997</v>
      </c>
      <c r="AF480" s="2" t="str">
        <f t="shared" si="141"/>
        <v>70</v>
      </c>
      <c r="AG480" s="1" t="str">
        <f>IF(AK480&lt;=10,"24",IF(AK480&gt;10,"30"))</f>
        <v>30</v>
      </c>
      <c r="AH480" s="1">
        <v>35</v>
      </c>
      <c r="AI480" s="1">
        <f t="shared" si="136"/>
        <v>225.20224999999999</v>
      </c>
      <c r="AJ480" s="1">
        <f t="shared" si="137"/>
        <v>11.852749999999999</v>
      </c>
      <c r="AK480" s="7">
        <f>AE480*AH480</f>
        <v>237.05499999999998</v>
      </c>
      <c r="AL480" s="7">
        <v>0</v>
      </c>
      <c r="AM480" s="7">
        <f t="shared" si="138"/>
        <v>237.05499999999998</v>
      </c>
      <c r="AN480" s="7"/>
      <c r="AO480" s="8">
        <v>237</v>
      </c>
      <c r="AP480" s="9"/>
      <c r="AQ480" s="18"/>
      <c r="AR480" s="1">
        <v>35</v>
      </c>
      <c r="AS480" s="1">
        <v>70</v>
      </c>
      <c r="AT480" s="15">
        <v>70</v>
      </c>
      <c r="AU480" s="12">
        <f t="shared" si="139"/>
        <v>175</v>
      </c>
      <c r="AV480" s="9">
        <v>62</v>
      </c>
      <c r="AW480" s="1"/>
      <c r="AX480" s="1"/>
      <c r="AY480" s="1"/>
      <c r="AZ480" s="15"/>
      <c r="BA480" s="14">
        <f t="shared" si="131"/>
        <v>62</v>
      </c>
      <c r="BB480" s="9"/>
      <c r="BC480" s="1"/>
      <c r="BD480" s="1"/>
      <c r="BE480" s="1"/>
      <c r="BF480" s="15"/>
      <c r="BG480" s="16">
        <f t="shared" si="132"/>
        <v>0</v>
      </c>
      <c r="BH480" s="16">
        <f t="shared" si="133"/>
        <v>237</v>
      </c>
    </row>
    <row r="481" spans="1:90" ht="25.5" customHeight="1" x14ac:dyDescent="0.25">
      <c r="A481" s="4" t="s">
        <v>1549</v>
      </c>
      <c r="B481" s="4" t="s">
        <v>1550</v>
      </c>
      <c r="C481" s="21" t="s">
        <v>1815</v>
      </c>
      <c r="D481" s="21">
        <v>2.4</v>
      </c>
      <c r="E481" s="5" t="s">
        <v>1217</v>
      </c>
      <c r="F481" s="4" t="s">
        <v>1530</v>
      </c>
      <c r="G481" s="4" t="s">
        <v>1551</v>
      </c>
      <c r="H481" s="1" t="s">
        <v>1822</v>
      </c>
      <c r="I481" s="1" t="s">
        <v>27</v>
      </c>
      <c r="J481" s="4" t="s">
        <v>804</v>
      </c>
      <c r="K481" s="22">
        <v>100</v>
      </c>
      <c r="L481" s="4">
        <v>0</v>
      </c>
      <c r="M481" s="23" t="s">
        <v>30</v>
      </c>
      <c r="N481" s="23" t="s">
        <v>1552</v>
      </c>
      <c r="O481" s="3" t="s">
        <v>33</v>
      </c>
      <c r="P481" s="4" t="s">
        <v>38</v>
      </c>
      <c r="Q481" s="18" t="s">
        <v>2343</v>
      </c>
      <c r="R481" s="4" t="s">
        <v>1836</v>
      </c>
      <c r="S481" s="4" t="s">
        <v>1835</v>
      </c>
      <c r="T481" s="4" t="s">
        <v>1818</v>
      </c>
      <c r="U481" s="4" t="s">
        <v>1553</v>
      </c>
      <c r="V481" s="4" t="s">
        <v>1820</v>
      </c>
      <c r="W481" s="4" t="s">
        <v>2358</v>
      </c>
      <c r="X481" s="4" t="s">
        <v>36</v>
      </c>
      <c r="Y481" s="24">
        <v>43187</v>
      </c>
      <c r="Z481" s="4" t="s">
        <v>38</v>
      </c>
      <c r="AA481" s="24" t="s">
        <v>27</v>
      </c>
      <c r="AB481" s="24"/>
      <c r="AC481" s="2" t="str">
        <f t="shared" si="134"/>
        <v>85</v>
      </c>
      <c r="AD481" s="2">
        <f t="shared" si="130"/>
        <v>2.4</v>
      </c>
      <c r="AE481" s="2">
        <f t="shared" si="135"/>
        <v>2.04</v>
      </c>
      <c r="AF481" s="1" t="str">
        <f t="shared" si="141"/>
        <v>20</v>
      </c>
      <c r="AG481" s="1" t="s">
        <v>829</v>
      </c>
      <c r="AH481" s="36" t="s">
        <v>27</v>
      </c>
      <c r="AI481" s="1">
        <f t="shared" si="136"/>
        <v>50</v>
      </c>
      <c r="AJ481" s="1">
        <f t="shared" si="137"/>
        <v>0</v>
      </c>
      <c r="AK481" s="25">
        <v>50</v>
      </c>
      <c r="AL481" s="1">
        <v>0</v>
      </c>
      <c r="AM481" s="1">
        <f t="shared" si="138"/>
        <v>50</v>
      </c>
      <c r="AN481" s="1"/>
      <c r="AO481" s="42">
        <v>50</v>
      </c>
      <c r="AP481" s="27">
        <v>20</v>
      </c>
      <c r="AQ481" s="25">
        <v>20</v>
      </c>
      <c r="AR481" s="28">
        <v>10</v>
      </c>
      <c r="AS481" s="25"/>
      <c r="AT481" s="29"/>
      <c r="AU481" s="12">
        <f t="shared" si="139"/>
        <v>50</v>
      </c>
      <c r="AV481" s="30"/>
      <c r="AW481" s="28"/>
      <c r="AX481" s="1"/>
      <c r="AY481" s="1"/>
      <c r="AZ481" s="15"/>
      <c r="BA481" s="14">
        <f t="shared" si="131"/>
        <v>0</v>
      </c>
      <c r="BB481" s="9"/>
      <c r="BC481" s="1"/>
      <c r="BD481" s="1"/>
      <c r="BE481" s="1"/>
      <c r="BF481" s="15"/>
      <c r="BG481" s="16">
        <f t="shared" si="132"/>
        <v>0</v>
      </c>
      <c r="BH481" s="16">
        <f t="shared" si="133"/>
        <v>50</v>
      </c>
    </row>
    <row r="482" spans="1:90" ht="25.5" customHeight="1" x14ac:dyDescent="0.25">
      <c r="A482" s="1" t="s">
        <v>1535</v>
      </c>
      <c r="B482" s="1" t="s">
        <v>1536</v>
      </c>
      <c r="C482" s="5" t="s">
        <v>1815</v>
      </c>
      <c r="D482" s="2">
        <v>3.88</v>
      </c>
      <c r="E482" s="5" t="s">
        <v>1217</v>
      </c>
      <c r="F482" s="1" t="s">
        <v>1530</v>
      </c>
      <c r="G482" s="4" t="s">
        <v>1537</v>
      </c>
      <c r="H482" s="1" t="s">
        <v>1822</v>
      </c>
      <c r="I482" s="1" t="s">
        <v>27</v>
      </c>
      <c r="J482" s="4" t="s">
        <v>804</v>
      </c>
      <c r="K482" s="3">
        <v>100</v>
      </c>
      <c r="L482" s="3">
        <v>0</v>
      </c>
      <c r="M482" s="4" t="s">
        <v>292</v>
      </c>
      <c r="N482" s="4" t="s">
        <v>1538</v>
      </c>
      <c r="O482" s="3" t="s">
        <v>33</v>
      </c>
      <c r="P482" s="4" t="s">
        <v>38</v>
      </c>
      <c r="Q482" s="10" t="s">
        <v>2342</v>
      </c>
      <c r="R482" s="4" t="s">
        <v>1836</v>
      </c>
      <c r="S482" s="4" t="s">
        <v>1835</v>
      </c>
      <c r="T482" s="4" t="s">
        <v>1818</v>
      </c>
      <c r="U482" s="4" t="s">
        <v>1539</v>
      </c>
      <c r="V482" s="4" t="s">
        <v>1820</v>
      </c>
      <c r="W482" s="4" t="s">
        <v>51</v>
      </c>
      <c r="X482" s="4" t="s">
        <v>36</v>
      </c>
      <c r="Y482" s="35">
        <v>42633</v>
      </c>
      <c r="Z482" s="5" t="s">
        <v>38</v>
      </c>
      <c r="AA482" s="35" t="s">
        <v>27</v>
      </c>
      <c r="AB482" s="35"/>
      <c r="AC482" s="2" t="str">
        <f t="shared" si="134"/>
        <v>85</v>
      </c>
      <c r="AD482" s="2">
        <f t="shared" si="130"/>
        <v>3.88</v>
      </c>
      <c r="AE482" s="2">
        <f t="shared" si="135"/>
        <v>3.298</v>
      </c>
      <c r="AF482" s="1" t="str">
        <f t="shared" si="141"/>
        <v>30</v>
      </c>
      <c r="AG482" s="1" t="s">
        <v>829</v>
      </c>
      <c r="AH482" s="36" t="s">
        <v>27</v>
      </c>
      <c r="AI482" s="1">
        <f t="shared" si="136"/>
        <v>97</v>
      </c>
      <c r="AJ482" s="1">
        <f t="shared" si="137"/>
        <v>0</v>
      </c>
      <c r="AK482" s="28">
        <v>97</v>
      </c>
      <c r="AL482" s="1">
        <v>0</v>
      </c>
      <c r="AM482" s="1">
        <f t="shared" si="138"/>
        <v>97</v>
      </c>
      <c r="AN482" s="1"/>
      <c r="AO482" s="63">
        <v>19</v>
      </c>
      <c r="AP482" s="17">
        <v>19</v>
      </c>
      <c r="AT482" s="20"/>
      <c r="AU482" s="12">
        <f t="shared" si="139"/>
        <v>19</v>
      </c>
      <c r="AV482" s="17"/>
      <c r="AZ482" s="20"/>
      <c r="BA482" s="14">
        <f t="shared" si="131"/>
        <v>0</v>
      </c>
      <c r="BB482" s="17"/>
      <c r="BF482" s="20"/>
      <c r="BG482" s="16">
        <f t="shared" si="132"/>
        <v>0</v>
      </c>
      <c r="BH482" s="16">
        <f t="shared" si="133"/>
        <v>19</v>
      </c>
    </row>
    <row r="483" spans="1:90" ht="25.5" customHeight="1" x14ac:dyDescent="0.25">
      <c r="A483" s="1" t="s">
        <v>1544</v>
      </c>
      <c r="B483" s="1" t="s">
        <v>1545</v>
      </c>
      <c r="C483" s="1" t="s">
        <v>1806</v>
      </c>
      <c r="D483" s="2">
        <v>12.49</v>
      </c>
      <c r="E483" s="5" t="s">
        <v>1217</v>
      </c>
      <c r="F483" s="1" t="s">
        <v>1530</v>
      </c>
      <c r="G483" s="1" t="s">
        <v>27</v>
      </c>
      <c r="H483" s="1" t="s">
        <v>27</v>
      </c>
      <c r="I483" s="1" t="s">
        <v>27</v>
      </c>
      <c r="J483" s="4" t="s">
        <v>804</v>
      </c>
      <c r="K483" s="4">
        <v>100</v>
      </c>
      <c r="L483" s="4">
        <v>0</v>
      </c>
      <c r="M483" s="4" t="s">
        <v>99</v>
      </c>
      <c r="N483" s="4" t="s">
        <v>1546</v>
      </c>
      <c r="O483" s="4" t="s">
        <v>2226</v>
      </c>
      <c r="P483" s="3" t="s">
        <v>38</v>
      </c>
      <c r="Q483" s="5" t="s">
        <v>1547</v>
      </c>
      <c r="R483" s="4" t="s">
        <v>128</v>
      </c>
      <c r="S483" s="4" t="s">
        <v>2158</v>
      </c>
      <c r="T483" s="6" t="s">
        <v>2163</v>
      </c>
      <c r="U483" s="4" t="s">
        <v>1503</v>
      </c>
      <c r="V483" s="4" t="s">
        <v>1820</v>
      </c>
      <c r="W483" s="4" t="s">
        <v>1931</v>
      </c>
      <c r="X483" s="4" t="s">
        <v>36</v>
      </c>
      <c r="Y483" s="1" t="s">
        <v>27</v>
      </c>
      <c r="Z483" s="1" t="s">
        <v>27</v>
      </c>
      <c r="AA483" s="1" t="s">
        <v>27</v>
      </c>
      <c r="AB483" s="1"/>
      <c r="AC483" s="2" t="str">
        <f t="shared" si="134"/>
        <v>65</v>
      </c>
      <c r="AD483" s="2">
        <f t="shared" si="130"/>
        <v>12.49</v>
      </c>
      <c r="AE483" s="2">
        <f t="shared" si="135"/>
        <v>8.1185000000000009</v>
      </c>
      <c r="AF483" s="2" t="str">
        <f t="shared" si="141"/>
        <v>70</v>
      </c>
      <c r="AG483" s="1" t="str">
        <f>IF(AK483&lt;=10,"24",IF(AK483&gt;10,"30"))</f>
        <v>30</v>
      </c>
      <c r="AH483" s="1">
        <v>35</v>
      </c>
      <c r="AI483" s="1">
        <f t="shared" si="136"/>
        <v>284.14750000000004</v>
      </c>
      <c r="AJ483" s="1">
        <f t="shared" si="137"/>
        <v>0</v>
      </c>
      <c r="AK483" s="7">
        <f>AE483*AH483</f>
        <v>284.14750000000004</v>
      </c>
      <c r="AL483" s="7">
        <v>0</v>
      </c>
      <c r="AM483" s="7">
        <f t="shared" si="138"/>
        <v>284.14750000000004</v>
      </c>
      <c r="AN483" s="7"/>
      <c r="AO483" s="8">
        <v>284</v>
      </c>
      <c r="AP483" s="9"/>
      <c r="AQ483" s="1"/>
      <c r="AR483" s="1">
        <v>35</v>
      </c>
      <c r="AS483" s="1">
        <v>70</v>
      </c>
      <c r="AT483" s="15">
        <v>70</v>
      </c>
      <c r="AU483" s="12">
        <f t="shared" si="139"/>
        <v>175</v>
      </c>
      <c r="AV483" s="9">
        <v>70</v>
      </c>
      <c r="AW483" s="1">
        <v>39</v>
      </c>
      <c r="AX483" s="1"/>
      <c r="AY483" s="1"/>
      <c r="AZ483" s="15"/>
      <c r="BA483" s="14">
        <f t="shared" si="131"/>
        <v>109</v>
      </c>
      <c r="BB483" s="9"/>
      <c r="BC483" s="1"/>
      <c r="BD483" s="1"/>
      <c r="BE483" s="1"/>
      <c r="BF483" s="15"/>
      <c r="BG483" s="16">
        <f t="shared" si="132"/>
        <v>0</v>
      </c>
      <c r="BH483" s="16">
        <f t="shared" si="133"/>
        <v>284</v>
      </c>
      <c r="CL483" s="5"/>
    </row>
    <row r="484" spans="1:90" ht="25.5" customHeight="1" x14ac:dyDescent="0.25">
      <c r="A484" s="1" t="s">
        <v>1563</v>
      </c>
      <c r="B484" s="1" t="s">
        <v>1564</v>
      </c>
      <c r="C484" s="21" t="s">
        <v>1815</v>
      </c>
      <c r="D484" s="2">
        <v>2.67</v>
      </c>
      <c r="E484" s="5" t="s">
        <v>1217</v>
      </c>
      <c r="F484" s="1" t="s">
        <v>1530</v>
      </c>
      <c r="G484" s="1" t="s">
        <v>1565</v>
      </c>
      <c r="H484" s="1" t="s">
        <v>1822</v>
      </c>
      <c r="I484" s="1" t="s">
        <v>27</v>
      </c>
      <c r="J484" s="4" t="s">
        <v>804</v>
      </c>
      <c r="K484" s="1">
        <v>100</v>
      </c>
      <c r="L484" s="1">
        <v>0</v>
      </c>
      <c r="M484" s="1" t="s">
        <v>1548</v>
      </c>
      <c r="N484" s="1" t="s">
        <v>1566</v>
      </c>
      <c r="O484" s="3" t="s">
        <v>33</v>
      </c>
      <c r="P484" s="4" t="s">
        <v>38</v>
      </c>
      <c r="Q484" s="18" t="s">
        <v>2340</v>
      </c>
      <c r="R484" s="4" t="s">
        <v>1836</v>
      </c>
      <c r="S484" s="4" t="s">
        <v>1835</v>
      </c>
      <c r="T484" s="4" t="s">
        <v>1818</v>
      </c>
      <c r="U484" s="1" t="s">
        <v>136</v>
      </c>
      <c r="V484" s="1" t="s">
        <v>1820</v>
      </c>
      <c r="W484" s="1" t="s">
        <v>51</v>
      </c>
      <c r="X484" s="1" t="s">
        <v>36</v>
      </c>
      <c r="Y484" s="24">
        <v>42930</v>
      </c>
      <c r="Z484" s="21" t="s">
        <v>38</v>
      </c>
      <c r="AA484" s="41" t="s">
        <v>27</v>
      </c>
      <c r="AB484" s="41"/>
      <c r="AC484" s="2" t="str">
        <f t="shared" si="134"/>
        <v>85</v>
      </c>
      <c r="AD484" s="2">
        <f t="shared" si="130"/>
        <v>2.67</v>
      </c>
      <c r="AE484" s="2">
        <f t="shared" si="135"/>
        <v>2.2694999999999999</v>
      </c>
      <c r="AF484" s="1" t="str">
        <f t="shared" si="141"/>
        <v>30</v>
      </c>
      <c r="AG484" s="1" t="s">
        <v>829</v>
      </c>
      <c r="AH484" s="36" t="s">
        <v>27</v>
      </c>
      <c r="AI484" s="1">
        <f t="shared" si="136"/>
        <v>60</v>
      </c>
      <c r="AJ484" s="1">
        <f t="shared" si="137"/>
        <v>0</v>
      </c>
      <c r="AK484" s="25">
        <v>60</v>
      </c>
      <c r="AL484" s="1">
        <v>0</v>
      </c>
      <c r="AM484" s="1">
        <f t="shared" si="138"/>
        <v>60</v>
      </c>
      <c r="AN484" s="1"/>
      <c r="AO484" s="47">
        <v>46</v>
      </c>
      <c r="AP484" s="17">
        <v>30</v>
      </c>
      <c r="AQ484" s="4">
        <v>16</v>
      </c>
      <c r="AT484" s="20"/>
      <c r="AU484" s="12">
        <f t="shared" si="139"/>
        <v>46</v>
      </c>
      <c r="AV484" s="17"/>
      <c r="AZ484" s="20"/>
      <c r="BA484" s="14">
        <f t="shared" si="131"/>
        <v>0</v>
      </c>
      <c r="BB484" s="17"/>
      <c r="BF484" s="20"/>
      <c r="BG484" s="16">
        <f t="shared" si="132"/>
        <v>0</v>
      </c>
      <c r="BH484" s="16">
        <f t="shared" si="133"/>
        <v>46</v>
      </c>
    </row>
    <row r="485" spans="1:90" ht="25.5" customHeight="1" x14ac:dyDescent="0.25">
      <c r="A485" s="4" t="s">
        <v>1231</v>
      </c>
      <c r="B485" s="4" t="s">
        <v>1232</v>
      </c>
      <c r="C485" s="5" t="s">
        <v>1816</v>
      </c>
      <c r="D485" s="21">
        <v>0.06</v>
      </c>
      <c r="E485" s="4" t="s">
        <v>1217</v>
      </c>
      <c r="F485" s="1" t="s">
        <v>1530</v>
      </c>
      <c r="G485" s="4" t="s">
        <v>1233</v>
      </c>
      <c r="H485" s="1" t="s">
        <v>1824</v>
      </c>
      <c r="I485" s="1" t="s">
        <v>27</v>
      </c>
      <c r="J485" s="18" t="s">
        <v>804</v>
      </c>
      <c r="K485" s="22">
        <v>100</v>
      </c>
      <c r="L485" s="4">
        <v>0</v>
      </c>
      <c r="M485" s="23" t="s">
        <v>811</v>
      </c>
      <c r="N485" s="23" t="s">
        <v>1234</v>
      </c>
      <c r="O485" s="3" t="s">
        <v>2292</v>
      </c>
      <c r="P485" s="4" t="s">
        <v>38</v>
      </c>
      <c r="Q485" s="10" t="s">
        <v>42</v>
      </c>
      <c r="R485" s="5"/>
      <c r="S485" s="5"/>
      <c r="T485" s="5"/>
      <c r="U485" s="5"/>
      <c r="V485" s="5"/>
      <c r="W485" s="5"/>
      <c r="X485" s="5" t="s">
        <v>36</v>
      </c>
      <c r="Y485" s="24">
        <v>43167</v>
      </c>
      <c r="Z485" s="4" t="s">
        <v>32</v>
      </c>
      <c r="AA485" s="24">
        <v>44263</v>
      </c>
      <c r="AB485" s="24"/>
      <c r="AC485" s="2" t="str">
        <f t="shared" si="134"/>
        <v>100</v>
      </c>
      <c r="AD485" s="2">
        <f t="shared" si="130"/>
        <v>0.06</v>
      </c>
      <c r="AE485" s="2">
        <f t="shared" si="135"/>
        <v>0.06</v>
      </c>
      <c r="AF485" s="2" t="str">
        <f t="shared" si="141"/>
        <v>5</v>
      </c>
      <c r="AG485" s="1">
        <v>18</v>
      </c>
      <c r="AH485" s="1" t="s">
        <v>27</v>
      </c>
      <c r="AI485" s="1">
        <f t="shared" si="136"/>
        <v>1</v>
      </c>
      <c r="AJ485" s="1">
        <f t="shared" si="137"/>
        <v>0</v>
      </c>
      <c r="AK485" s="25">
        <v>1</v>
      </c>
      <c r="AL485" s="1">
        <v>0</v>
      </c>
      <c r="AM485" s="1">
        <f t="shared" si="138"/>
        <v>1</v>
      </c>
      <c r="AN485" s="1"/>
      <c r="AO485" s="47">
        <v>1</v>
      </c>
      <c r="AP485" s="27"/>
      <c r="AQ485" s="25">
        <v>1</v>
      </c>
      <c r="AR485" s="28"/>
      <c r="AS485" s="25"/>
      <c r="AT485" s="29"/>
      <c r="AU485" s="12">
        <f t="shared" si="139"/>
        <v>1</v>
      </c>
      <c r="AV485" s="30"/>
      <c r="AW485" s="28"/>
      <c r="AX485" s="1"/>
      <c r="AY485" s="1"/>
      <c r="AZ485" s="15"/>
      <c r="BA485" s="14">
        <f t="shared" si="131"/>
        <v>0</v>
      </c>
      <c r="BB485" s="9"/>
      <c r="BC485" s="1"/>
      <c r="BD485" s="1"/>
      <c r="BE485" s="1"/>
      <c r="BF485" s="15"/>
      <c r="BG485" s="16">
        <f t="shared" si="132"/>
        <v>0</v>
      </c>
      <c r="BH485" s="16">
        <f t="shared" si="133"/>
        <v>1</v>
      </c>
    </row>
    <row r="486" spans="1:90" ht="25.5" customHeight="1" x14ac:dyDescent="0.25">
      <c r="A486" s="4" t="s">
        <v>1577</v>
      </c>
      <c r="B486" s="4" t="s">
        <v>1578</v>
      </c>
      <c r="C486" s="5" t="s">
        <v>1815</v>
      </c>
      <c r="D486" s="21">
        <v>6.71</v>
      </c>
      <c r="E486" s="5" t="s">
        <v>1217</v>
      </c>
      <c r="F486" s="4" t="s">
        <v>1530</v>
      </c>
      <c r="G486" s="4" t="s">
        <v>1579</v>
      </c>
      <c r="H486" s="1" t="s">
        <v>1822</v>
      </c>
      <c r="I486" s="1" t="s">
        <v>27</v>
      </c>
      <c r="J486" s="4" t="s">
        <v>804</v>
      </c>
      <c r="K486" s="22">
        <v>100</v>
      </c>
      <c r="L486" s="4">
        <v>0</v>
      </c>
      <c r="M486" s="23" t="s">
        <v>30</v>
      </c>
      <c r="N486" s="23" t="s">
        <v>1552</v>
      </c>
      <c r="O486" s="3" t="s">
        <v>33</v>
      </c>
      <c r="P486" s="4" t="s">
        <v>38</v>
      </c>
      <c r="Q486" s="18" t="s">
        <v>2344</v>
      </c>
      <c r="R486" s="4" t="s">
        <v>1836</v>
      </c>
      <c r="S486" s="4" t="s">
        <v>1835</v>
      </c>
      <c r="T486" s="4" t="s">
        <v>1818</v>
      </c>
      <c r="U486" s="4" t="s">
        <v>1553</v>
      </c>
      <c r="V486" s="4" t="s">
        <v>1820</v>
      </c>
      <c r="W486" s="4" t="s">
        <v>1457</v>
      </c>
      <c r="X486" s="4" t="s">
        <v>36</v>
      </c>
      <c r="Y486" s="24">
        <v>43060</v>
      </c>
      <c r="Z486" s="4" t="s">
        <v>38</v>
      </c>
      <c r="AA486" s="24" t="s">
        <v>27</v>
      </c>
      <c r="AB486" s="24"/>
      <c r="AC486" s="2" t="str">
        <f t="shared" si="134"/>
        <v>80</v>
      </c>
      <c r="AD486" s="2">
        <f t="shared" si="130"/>
        <v>6.71</v>
      </c>
      <c r="AE486" s="2">
        <f t="shared" si="135"/>
        <v>5.3679999999999994</v>
      </c>
      <c r="AF486" s="1" t="str">
        <f t="shared" si="141"/>
        <v>20</v>
      </c>
      <c r="AG486" s="1" t="s">
        <v>829</v>
      </c>
      <c r="AH486" s="36" t="s">
        <v>27</v>
      </c>
      <c r="AI486" s="1">
        <f t="shared" si="136"/>
        <v>45</v>
      </c>
      <c r="AJ486" s="1">
        <f t="shared" si="137"/>
        <v>0</v>
      </c>
      <c r="AK486" s="25">
        <v>45</v>
      </c>
      <c r="AL486" s="1">
        <v>0</v>
      </c>
      <c r="AM486" s="1">
        <f t="shared" si="138"/>
        <v>45</v>
      </c>
      <c r="AN486" s="1"/>
      <c r="AO486" s="42">
        <v>39</v>
      </c>
      <c r="AP486" s="27">
        <v>20</v>
      </c>
      <c r="AQ486" s="25">
        <v>19</v>
      </c>
      <c r="AR486" s="28"/>
      <c r="AS486" s="25"/>
      <c r="AT486" s="29"/>
      <c r="AU486" s="12">
        <f t="shared" si="139"/>
        <v>39</v>
      </c>
      <c r="AV486" s="30"/>
      <c r="AW486" s="28"/>
      <c r="AX486" s="1"/>
      <c r="AY486" s="1"/>
      <c r="AZ486" s="15"/>
      <c r="BA486" s="14">
        <f t="shared" si="131"/>
        <v>0</v>
      </c>
      <c r="BB486" s="9"/>
      <c r="BC486" s="1"/>
      <c r="BD486" s="1"/>
      <c r="BE486" s="1"/>
      <c r="BF486" s="15"/>
      <c r="BG486" s="16">
        <f t="shared" si="132"/>
        <v>0</v>
      </c>
      <c r="BH486" s="16">
        <f t="shared" si="133"/>
        <v>39</v>
      </c>
    </row>
    <row r="487" spans="1:90" ht="25.5" customHeight="1" x14ac:dyDescent="0.25">
      <c r="A487" s="5" t="s">
        <v>1235</v>
      </c>
      <c r="B487" s="5" t="s">
        <v>1236</v>
      </c>
      <c r="C487" s="5" t="s">
        <v>1816</v>
      </c>
      <c r="D487" s="5">
        <v>0.28000000000000003</v>
      </c>
      <c r="E487" s="5" t="s">
        <v>1217</v>
      </c>
      <c r="F487" s="1" t="s">
        <v>1530</v>
      </c>
      <c r="G487" s="5" t="s">
        <v>1237</v>
      </c>
      <c r="H487" s="1" t="s">
        <v>1824</v>
      </c>
      <c r="I487" s="1" t="s">
        <v>27</v>
      </c>
      <c r="J487" s="18" t="s">
        <v>804</v>
      </c>
      <c r="K487" s="5">
        <v>100</v>
      </c>
      <c r="L487" s="5">
        <v>0</v>
      </c>
      <c r="M487" s="5" t="s">
        <v>818</v>
      </c>
      <c r="N487" s="5" t="s">
        <v>1238</v>
      </c>
      <c r="O487" s="3" t="s">
        <v>2292</v>
      </c>
      <c r="P487" s="4" t="s">
        <v>38</v>
      </c>
      <c r="Q487" s="10" t="s">
        <v>42</v>
      </c>
      <c r="R487" s="5"/>
      <c r="S487" s="5"/>
      <c r="T487" s="5"/>
      <c r="U487" s="5"/>
      <c r="V487" s="5"/>
      <c r="W487" s="5"/>
      <c r="X487" s="5" t="s">
        <v>36</v>
      </c>
      <c r="Y487" s="35">
        <v>43802</v>
      </c>
      <c r="Z487" s="5" t="s">
        <v>32</v>
      </c>
      <c r="AA487" s="35">
        <v>44898</v>
      </c>
      <c r="AB487" s="35"/>
      <c r="AC487" s="2" t="str">
        <f t="shared" si="134"/>
        <v>100</v>
      </c>
      <c r="AD487" s="2">
        <f t="shared" si="130"/>
        <v>0.28000000000000003</v>
      </c>
      <c r="AE487" s="2">
        <f t="shared" si="135"/>
        <v>0.28000000000000003</v>
      </c>
      <c r="AF487" s="2" t="str">
        <f t="shared" si="141"/>
        <v>5</v>
      </c>
      <c r="AG487" s="1">
        <v>18</v>
      </c>
      <c r="AH487" s="36" t="s">
        <v>27</v>
      </c>
      <c r="AI487" s="1">
        <f t="shared" si="136"/>
        <v>3</v>
      </c>
      <c r="AJ487" s="1">
        <f t="shared" si="137"/>
        <v>0</v>
      </c>
      <c r="AK487" s="36">
        <v>3</v>
      </c>
      <c r="AL487" s="1">
        <v>0</v>
      </c>
      <c r="AM487" s="1">
        <f t="shared" si="138"/>
        <v>3</v>
      </c>
      <c r="AN487" s="1"/>
      <c r="AO487" s="47">
        <v>3</v>
      </c>
      <c r="AP487" s="27"/>
      <c r="AQ487" s="5">
        <v>3</v>
      </c>
      <c r="AS487" s="25"/>
      <c r="AT487" s="48"/>
      <c r="AU487" s="12">
        <f t="shared" si="139"/>
        <v>3</v>
      </c>
      <c r="AV487" s="30"/>
      <c r="AW487" s="28"/>
      <c r="AX487" s="36"/>
      <c r="AY487" s="36"/>
      <c r="AZ487" s="40"/>
      <c r="BA487" s="14">
        <f t="shared" si="131"/>
        <v>0</v>
      </c>
      <c r="BB487" s="49"/>
      <c r="BC487" s="36"/>
      <c r="BD487" s="36"/>
      <c r="BE487" s="36"/>
      <c r="BF487" s="40"/>
      <c r="BG487" s="16">
        <f t="shared" si="132"/>
        <v>0</v>
      </c>
      <c r="BH487" s="16">
        <f t="shared" si="133"/>
        <v>3</v>
      </c>
    </row>
    <row r="488" spans="1:90" ht="25.5" customHeight="1" x14ac:dyDescent="0.25">
      <c r="A488" s="5" t="s">
        <v>1239</v>
      </c>
      <c r="B488" s="4" t="s">
        <v>1240</v>
      </c>
      <c r="C488" s="5" t="s">
        <v>1816</v>
      </c>
      <c r="D488" s="5">
        <v>0.06</v>
      </c>
      <c r="E488" s="5" t="s">
        <v>1217</v>
      </c>
      <c r="F488" s="1" t="s">
        <v>1530</v>
      </c>
      <c r="G488" s="5" t="s">
        <v>1241</v>
      </c>
      <c r="H488" s="1" t="s">
        <v>1823</v>
      </c>
      <c r="I488" s="1" t="s">
        <v>27</v>
      </c>
      <c r="J488" s="5" t="s">
        <v>2970</v>
      </c>
      <c r="K488" s="22">
        <v>0</v>
      </c>
      <c r="L488" s="18">
        <v>100</v>
      </c>
      <c r="M488" s="5" t="s">
        <v>818</v>
      </c>
      <c r="N488" s="5" t="s">
        <v>28</v>
      </c>
      <c r="O488" s="3" t="s">
        <v>2292</v>
      </c>
      <c r="P488" s="4" t="s">
        <v>38</v>
      </c>
      <c r="Q488" s="10" t="s">
        <v>42</v>
      </c>
      <c r="R488" s="5"/>
      <c r="S488" s="5"/>
      <c r="T488" s="5"/>
      <c r="U488" s="5"/>
      <c r="V488" s="5"/>
      <c r="W488" s="5"/>
      <c r="X488" s="5" t="s">
        <v>36</v>
      </c>
      <c r="Y488" s="35">
        <v>43847</v>
      </c>
      <c r="Z488" s="5" t="s">
        <v>32</v>
      </c>
      <c r="AA488" s="35">
        <v>44943</v>
      </c>
      <c r="AB488" s="35"/>
      <c r="AC488" s="2" t="str">
        <f t="shared" si="134"/>
        <v>100</v>
      </c>
      <c r="AD488" s="2">
        <f t="shared" si="130"/>
        <v>0.06</v>
      </c>
      <c r="AE488" s="2">
        <f t="shared" si="135"/>
        <v>0.06</v>
      </c>
      <c r="AF488" s="1" t="str">
        <f t="shared" si="141"/>
        <v>5</v>
      </c>
      <c r="AG488" s="1">
        <v>12</v>
      </c>
      <c r="AH488" s="36" t="s">
        <v>27</v>
      </c>
      <c r="AI488" s="1">
        <f t="shared" si="136"/>
        <v>0</v>
      </c>
      <c r="AJ488" s="1">
        <f t="shared" si="137"/>
        <v>1</v>
      </c>
      <c r="AK488" s="36">
        <v>1</v>
      </c>
      <c r="AL488" s="1">
        <v>0</v>
      </c>
      <c r="AM488" s="1">
        <f t="shared" si="138"/>
        <v>1</v>
      </c>
      <c r="AN488" s="1"/>
      <c r="AO488" s="47">
        <v>1</v>
      </c>
      <c r="AP488" s="27"/>
      <c r="AQ488" s="5">
        <v>1</v>
      </c>
      <c r="AR488" s="25"/>
      <c r="AT488" s="20"/>
      <c r="AU488" s="12">
        <f t="shared" si="139"/>
        <v>1</v>
      </c>
      <c r="AV488" s="30"/>
      <c r="AW488" s="28"/>
      <c r="AX488" s="28"/>
      <c r="AY488" s="28"/>
      <c r="AZ488" s="39"/>
      <c r="BA488" s="14">
        <f t="shared" si="131"/>
        <v>0</v>
      </c>
      <c r="BB488" s="30"/>
      <c r="BC488" s="28"/>
      <c r="BD488" s="28"/>
      <c r="BE488" s="28"/>
      <c r="BF488" s="39"/>
      <c r="BG488" s="16">
        <f t="shared" si="132"/>
        <v>0</v>
      </c>
      <c r="BH488" s="16">
        <f t="shared" si="133"/>
        <v>1</v>
      </c>
    </row>
    <row r="489" spans="1:90" ht="25.5" customHeight="1" x14ac:dyDescent="0.25">
      <c r="A489" s="1" t="s">
        <v>2506</v>
      </c>
      <c r="B489" s="1" t="s">
        <v>1554</v>
      </c>
      <c r="C489" s="1" t="s">
        <v>1806</v>
      </c>
      <c r="D489" s="2">
        <v>60.84</v>
      </c>
      <c r="E489" s="5" t="s">
        <v>1217</v>
      </c>
      <c r="F489" s="1" t="s">
        <v>1530</v>
      </c>
      <c r="G489" s="1" t="s">
        <v>1555</v>
      </c>
      <c r="H489" s="1" t="s">
        <v>27</v>
      </c>
      <c r="I489" s="1" t="s">
        <v>27</v>
      </c>
      <c r="J489" s="4" t="s">
        <v>804</v>
      </c>
      <c r="K489" s="3">
        <v>100</v>
      </c>
      <c r="L489" s="3">
        <v>0</v>
      </c>
      <c r="M489" s="4" t="s">
        <v>99</v>
      </c>
      <c r="N489" s="4" t="s">
        <v>2038</v>
      </c>
      <c r="O489" s="3" t="s">
        <v>2051</v>
      </c>
      <c r="P489" s="3" t="s">
        <v>38</v>
      </c>
      <c r="Q489" s="5" t="s">
        <v>1556</v>
      </c>
      <c r="R489" s="4" t="s">
        <v>1836</v>
      </c>
      <c r="S489" s="19" t="s">
        <v>1835</v>
      </c>
      <c r="T489" s="6" t="s">
        <v>2163</v>
      </c>
      <c r="U489" s="4" t="s">
        <v>1880</v>
      </c>
      <c r="V489" s="4" t="s">
        <v>1820</v>
      </c>
      <c r="W489" s="4" t="s">
        <v>1882</v>
      </c>
      <c r="X489" s="4" t="s">
        <v>36</v>
      </c>
      <c r="Y489" s="1" t="s">
        <v>27</v>
      </c>
      <c r="Z489" s="1" t="s">
        <v>27</v>
      </c>
      <c r="AA489" s="1" t="s">
        <v>27</v>
      </c>
      <c r="AB489" s="1"/>
      <c r="AC489" s="2" t="str">
        <f t="shared" si="134"/>
        <v>65</v>
      </c>
      <c r="AD489" s="2">
        <f t="shared" si="130"/>
        <v>60.84</v>
      </c>
      <c r="AE489" s="2">
        <f t="shared" si="135"/>
        <v>39.546000000000006</v>
      </c>
      <c r="AF489" s="2" t="str">
        <f t="shared" si="141"/>
        <v>70</v>
      </c>
      <c r="AG489" s="1" t="str">
        <f>IF(AK489&lt;=10,"24",IF(AK489&gt;10,"30"))</f>
        <v>30</v>
      </c>
      <c r="AH489" s="1">
        <v>35</v>
      </c>
      <c r="AI489" s="1">
        <f t="shared" si="136"/>
        <v>1384.11</v>
      </c>
      <c r="AJ489" s="1">
        <f t="shared" si="137"/>
        <v>0</v>
      </c>
      <c r="AK489" s="7">
        <f>AE489*AH489</f>
        <v>1384.1100000000001</v>
      </c>
      <c r="AL489" s="7">
        <v>0</v>
      </c>
      <c r="AM489" s="7">
        <f t="shared" si="138"/>
        <v>1384.1100000000001</v>
      </c>
      <c r="AN489" s="7"/>
      <c r="AO489" s="8">
        <v>1384</v>
      </c>
      <c r="AP489" s="9"/>
      <c r="AQ489" s="10"/>
      <c r="AR489" s="1">
        <v>35</v>
      </c>
      <c r="AS489" s="1">
        <v>70</v>
      </c>
      <c r="AT489" s="15">
        <v>70</v>
      </c>
      <c r="AU489" s="12">
        <f t="shared" si="139"/>
        <v>175</v>
      </c>
      <c r="AV489" s="9">
        <v>70</v>
      </c>
      <c r="AW489" s="1">
        <v>70</v>
      </c>
      <c r="AX489" s="1">
        <v>70</v>
      </c>
      <c r="AY489" s="1">
        <v>70</v>
      </c>
      <c r="AZ489" s="11">
        <v>70</v>
      </c>
      <c r="BA489" s="14">
        <f t="shared" si="131"/>
        <v>350</v>
      </c>
      <c r="BB489" s="13">
        <v>70</v>
      </c>
      <c r="BC489" s="10">
        <v>70</v>
      </c>
      <c r="BD489" s="10">
        <v>70</v>
      </c>
      <c r="BE489" s="10">
        <v>70</v>
      </c>
      <c r="BF489" s="11">
        <v>70</v>
      </c>
      <c r="BG489" s="16">
        <f t="shared" si="132"/>
        <v>350</v>
      </c>
      <c r="BH489" s="16">
        <f t="shared" si="133"/>
        <v>875</v>
      </c>
    </row>
    <row r="490" spans="1:90" ht="25.5" customHeight="1" x14ac:dyDescent="0.25">
      <c r="A490" s="1" t="s">
        <v>2507</v>
      </c>
      <c r="B490" s="1" t="s">
        <v>1557</v>
      </c>
      <c r="C490" s="1" t="s">
        <v>1806</v>
      </c>
      <c r="D490" s="2">
        <v>2.99</v>
      </c>
      <c r="E490" s="5" t="s">
        <v>1217</v>
      </c>
      <c r="F490" s="1" t="s">
        <v>1530</v>
      </c>
      <c r="G490" s="1" t="s">
        <v>27</v>
      </c>
      <c r="H490" s="1" t="s">
        <v>27</v>
      </c>
      <c r="I490" s="1" t="s">
        <v>27</v>
      </c>
      <c r="J490" s="4" t="s">
        <v>804</v>
      </c>
      <c r="K490" s="4">
        <v>85</v>
      </c>
      <c r="L490" s="4">
        <v>15</v>
      </c>
      <c r="M490" s="4" t="s">
        <v>1990</v>
      </c>
      <c r="N490" s="4" t="s">
        <v>2039</v>
      </c>
      <c r="O490" s="3" t="s">
        <v>33</v>
      </c>
      <c r="P490" s="3" t="s">
        <v>38</v>
      </c>
      <c r="Q490" s="5" t="s">
        <v>1558</v>
      </c>
      <c r="R490" s="4" t="s">
        <v>1836</v>
      </c>
      <c r="S490" s="19" t="s">
        <v>1835</v>
      </c>
      <c r="T490" s="6" t="s">
        <v>2163</v>
      </c>
      <c r="U490" s="4" t="s">
        <v>151</v>
      </c>
      <c r="V490" s="4" t="s">
        <v>1820</v>
      </c>
      <c r="W490" s="4" t="s">
        <v>1882</v>
      </c>
      <c r="X490" s="4" t="s">
        <v>36</v>
      </c>
      <c r="Y490" s="1" t="s">
        <v>27</v>
      </c>
      <c r="Z490" s="1" t="s">
        <v>27</v>
      </c>
      <c r="AA490" s="1" t="s">
        <v>27</v>
      </c>
      <c r="AB490" s="1"/>
      <c r="AC490" s="2" t="str">
        <f t="shared" si="134"/>
        <v>85</v>
      </c>
      <c r="AD490" s="2">
        <f t="shared" si="130"/>
        <v>2.99</v>
      </c>
      <c r="AE490" s="2">
        <f t="shared" si="135"/>
        <v>2.5415000000000001</v>
      </c>
      <c r="AF490" s="2" t="str">
        <f t="shared" si="141"/>
        <v>30</v>
      </c>
      <c r="AG490" s="1" t="str">
        <f>IF(AK490&lt;=10,"24",IF(AK490&gt;10,"30"))</f>
        <v>30</v>
      </c>
      <c r="AH490" s="1">
        <v>35</v>
      </c>
      <c r="AI490" s="1">
        <f t="shared" si="136"/>
        <v>75.609624999999994</v>
      </c>
      <c r="AJ490" s="1">
        <f t="shared" si="137"/>
        <v>13.342874999999999</v>
      </c>
      <c r="AK490" s="7">
        <f>AE490*AH490</f>
        <v>88.952500000000001</v>
      </c>
      <c r="AL490" s="7">
        <v>0</v>
      </c>
      <c r="AM490" s="7">
        <f t="shared" si="138"/>
        <v>88.952500000000001</v>
      </c>
      <c r="AN490" s="7"/>
      <c r="AO490" s="8">
        <v>89</v>
      </c>
      <c r="AP490" s="9"/>
      <c r="AQ490" s="10"/>
      <c r="AR490" s="4">
        <v>15</v>
      </c>
      <c r="AS490" s="4">
        <v>30</v>
      </c>
      <c r="AT490" s="11">
        <v>30</v>
      </c>
      <c r="AU490" s="12">
        <f t="shared" si="139"/>
        <v>75</v>
      </c>
      <c r="AV490" s="13">
        <v>14</v>
      </c>
      <c r="AW490" s="1"/>
      <c r="AX490" s="1"/>
      <c r="AY490" s="1"/>
      <c r="AZ490" s="15"/>
      <c r="BA490" s="14">
        <f t="shared" si="131"/>
        <v>14</v>
      </c>
      <c r="BB490" s="9"/>
      <c r="BC490" s="1"/>
      <c r="BD490" s="1"/>
      <c r="BE490" s="1"/>
      <c r="BF490" s="15"/>
      <c r="BG490" s="16">
        <f t="shared" si="132"/>
        <v>0</v>
      </c>
      <c r="BH490" s="16">
        <f t="shared" si="133"/>
        <v>89</v>
      </c>
    </row>
    <row r="491" spans="1:90" ht="25.5" customHeight="1" x14ac:dyDescent="0.25">
      <c r="A491" s="1" t="s">
        <v>2508</v>
      </c>
      <c r="B491" s="1" t="s">
        <v>1559</v>
      </c>
      <c r="C491" s="1" t="s">
        <v>1806</v>
      </c>
      <c r="D491" s="2">
        <v>0.5</v>
      </c>
      <c r="E491" s="5" t="s">
        <v>1217</v>
      </c>
      <c r="F491" s="1" t="s">
        <v>1530</v>
      </c>
      <c r="G491" s="1" t="s">
        <v>27</v>
      </c>
      <c r="H491" s="1" t="s">
        <v>27</v>
      </c>
      <c r="I491" s="1" t="s">
        <v>27</v>
      </c>
      <c r="J491" s="4" t="s">
        <v>804</v>
      </c>
      <c r="K491" s="3">
        <v>100</v>
      </c>
      <c r="L491" s="3">
        <v>0</v>
      </c>
      <c r="M491" s="4" t="s">
        <v>30</v>
      </c>
      <c r="N491" s="4" t="s">
        <v>2591</v>
      </c>
      <c r="O491" s="4" t="s">
        <v>2226</v>
      </c>
      <c r="P491" s="3" t="s">
        <v>38</v>
      </c>
      <c r="Q491" s="5" t="s">
        <v>42</v>
      </c>
      <c r="R491" s="4" t="s">
        <v>2554</v>
      </c>
      <c r="S491" s="4" t="s">
        <v>2090</v>
      </c>
      <c r="T491" s="6" t="s">
        <v>2163</v>
      </c>
      <c r="U491" s="4" t="s">
        <v>151</v>
      </c>
      <c r="V491" s="4" t="s">
        <v>1820</v>
      </c>
      <c r="W491" s="4" t="s">
        <v>1946</v>
      </c>
      <c r="X491" s="4" t="s">
        <v>36</v>
      </c>
      <c r="Y491" s="1" t="s">
        <v>27</v>
      </c>
      <c r="Z491" s="1" t="s">
        <v>27</v>
      </c>
      <c r="AA491" s="1" t="s">
        <v>27</v>
      </c>
      <c r="AB491" s="1"/>
      <c r="AC491" s="2" t="str">
        <f t="shared" si="134"/>
        <v>100</v>
      </c>
      <c r="AD491" s="2">
        <f t="shared" si="130"/>
        <v>0.5</v>
      </c>
      <c r="AE491" s="2">
        <f t="shared" si="135"/>
        <v>0.5</v>
      </c>
      <c r="AF491" s="2" t="str">
        <f t="shared" si="141"/>
        <v>10</v>
      </c>
      <c r="AG491" s="1" t="str">
        <f>IF(AK491&lt;=10,"24",IF(AK491&gt;10,"30"))</f>
        <v>30</v>
      </c>
      <c r="AH491" s="1">
        <v>35</v>
      </c>
      <c r="AI491" s="1">
        <f t="shared" si="136"/>
        <v>17.5</v>
      </c>
      <c r="AJ491" s="1">
        <f t="shared" si="137"/>
        <v>0</v>
      </c>
      <c r="AK491" s="7">
        <f>AE491*AH491</f>
        <v>17.5</v>
      </c>
      <c r="AL491" s="7">
        <v>0</v>
      </c>
      <c r="AM491" s="7">
        <f t="shared" si="138"/>
        <v>17.5</v>
      </c>
      <c r="AN491" s="7"/>
      <c r="AO491" s="8">
        <v>18</v>
      </c>
      <c r="AP491" s="9"/>
      <c r="AQ491" s="1"/>
      <c r="AR491" s="10">
        <v>5</v>
      </c>
      <c r="AS491" s="1">
        <v>10</v>
      </c>
      <c r="AT491" s="15">
        <v>3</v>
      </c>
      <c r="AU491" s="12">
        <f t="shared" si="139"/>
        <v>18</v>
      </c>
      <c r="AV491" s="9"/>
      <c r="AW491" s="1"/>
      <c r="AX491" s="1"/>
      <c r="AY491" s="1"/>
      <c r="AZ491" s="15"/>
      <c r="BA491" s="14">
        <f t="shared" si="131"/>
        <v>0</v>
      </c>
      <c r="BB491" s="9"/>
      <c r="BC491" s="1"/>
      <c r="BD491" s="1"/>
      <c r="BE491" s="1"/>
      <c r="BF491" s="15"/>
      <c r="BG491" s="16">
        <f t="shared" si="132"/>
        <v>0</v>
      </c>
      <c r="BH491" s="16">
        <f t="shared" si="133"/>
        <v>18</v>
      </c>
    </row>
    <row r="492" spans="1:90" ht="25.5" customHeight="1" x14ac:dyDescent="0.25">
      <c r="A492" s="4" t="s">
        <v>1589</v>
      </c>
      <c r="B492" s="4" t="s">
        <v>1590</v>
      </c>
      <c r="C492" s="5" t="s">
        <v>1815</v>
      </c>
      <c r="D492" s="4">
        <v>9.82</v>
      </c>
      <c r="E492" s="5" t="s">
        <v>1217</v>
      </c>
      <c r="F492" s="4" t="s">
        <v>1530</v>
      </c>
      <c r="G492" s="4" t="s">
        <v>1591</v>
      </c>
      <c r="H492" s="1" t="s">
        <v>1822</v>
      </c>
      <c r="I492" s="1" t="s">
        <v>27</v>
      </c>
      <c r="J492" s="4" t="s">
        <v>804</v>
      </c>
      <c r="K492" s="4">
        <v>100</v>
      </c>
      <c r="L492" s="4">
        <v>0</v>
      </c>
      <c r="M492" s="23" t="s">
        <v>30</v>
      </c>
      <c r="N492" s="23" t="s">
        <v>1592</v>
      </c>
      <c r="O492" s="3" t="s">
        <v>33</v>
      </c>
      <c r="P492" s="4" t="s">
        <v>38</v>
      </c>
      <c r="Q492" s="10" t="s">
        <v>42</v>
      </c>
      <c r="R492" s="4" t="s">
        <v>117</v>
      </c>
      <c r="S492" s="4" t="s">
        <v>1833</v>
      </c>
      <c r="T492" s="4" t="s">
        <v>1818</v>
      </c>
      <c r="U492" s="4" t="s">
        <v>1593</v>
      </c>
      <c r="V492" s="4" t="s">
        <v>1820</v>
      </c>
      <c r="W492" s="4" t="s">
        <v>2357</v>
      </c>
      <c r="X492" s="4" t="s">
        <v>36</v>
      </c>
      <c r="Y492" s="24">
        <v>43430</v>
      </c>
      <c r="Z492" s="4" t="s">
        <v>38</v>
      </c>
      <c r="AA492" s="24" t="s">
        <v>27</v>
      </c>
      <c r="AB492" s="24"/>
      <c r="AC492" s="2" t="str">
        <f t="shared" si="134"/>
        <v>80</v>
      </c>
      <c r="AD492" s="2">
        <f t="shared" si="130"/>
        <v>9.82</v>
      </c>
      <c r="AE492" s="2">
        <f t="shared" si="135"/>
        <v>7.8559999999999999</v>
      </c>
      <c r="AF492" s="1">
        <v>50</v>
      </c>
      <c r="AG492" s="1" t="s">
        <v>829</v>
      </c>
      <c r="AH492" s="36" t="s">
        <v>27</v>
      </c>
      <c r="AI492" s="1">
        <f t="shared" si="136"/>
        <v>270</v>
      </c>
      <c r="AJ492" s="1">
        <f t="shared" si="137"/>
        <v>0</v>
      </c>
      <c r="AK492" s="36">
        <v>270</v>
      </c>
      <c r="AL492" s="1">
        <v>0</v>
      </c>
      <c r="AM492" s="1">
        <f t="shared" si="138"/>
        <v>270</v>
      </c>
      <c r="AN492" s="1"/>
      <c r="AO492" s="47">
        <v>270</v>
      </c>
      <c r="AP492" s="27">
        <v>50</v>
      </c>
      <c r="AQ492" s="25">
        <v>50</v>
      </c>
      <c r="AR492" s="28">
        <v>50</v>
      </c>
      <c r="AS492" s="25">
        <v>50</v>
      </c>
      <c r="AT492" s="20">
        <v>50</v>
      </c>
      <c r="AU492" s="12">
        <f t="shared" si="139"/>
        <v>250</v>
      </c>
      <c r="AV492" s="30">
        <v>20</v>
      </c>
      <c r="AW492" s="28"/>
      <c r="AX492" s="1"/>
      <c r="AY492" s="1"/>
      <c r="AZ492" s="15"/>
      <c r="BA492" s="14">
        <f t="shared" si="131"/>
        <v>20</v>
      </c>
      <c r="BB492" s="9"/>
      <c r="BC492" s="1"/>
      <c r="BD492" s="1"/>
      <c r="BE492" s="1"/>
      <c r="BF492" s="15"/>
      <c r="BG492" s="16">
        <f t="shared" si="132"/>
        <v>0</v>
      </c>
      <c r="BH492" s="16">
        <f t="shared" si="133"/>
        <v>270</v>
      </c>
    </row>
    <row r="493" spans="1:90" ht="25.5" customHeight="1" x14ac:dyDescent="0.25">
      <c r="A493" s="4" t="s">
        <v>2641</v>
      </c>
      <c r="B493" s="4" t="s">
        <v>2639</v>
      </c>
      <c r="C493" s="5" t="s">
        <v>1816</v>
      </c>
      <c r="D493" s="4">
        <v>0.1</v>
      </c>
      <c r="E493" s="4" t="s">
        <v>1217</v>
      </c>
      <c r="F493" s="4" t="s">
        <v>1530</v>
      </c>
      <c r="G493" s="5" t="s">
        <v>2627</v>
      </c>
      <c r="H493" s="4" t="s">
        <v>1823</v>
      </c>
      <c r="I493" s="4" t="s">
        <v>27</v>
      </c>
      <c r="J493" s="5" t="s">
        <v>804</v>
      </c>
      <c r="K493" s="5" t="s">
        <v>2169</v>
      </c>
      <c r="L493" s="5" t="s">
        <v>2170</v>
      </c>
      <c r="M493" s="4" t="s">
        <v>2648</v>
      </c>
      <c r="N493" s="4" t="s">
        <v>2649</v>
      </c>
      <c r="O493" s="3" t="s">
        <v>33</v>
      </c>
      <c r="P493" s="4" t="s">
        <v>38</v>
      </c>
      <c r="Q493" s="1" t="s">
        <v>42</v>
      </c>
      <c r="X493" s="4" t="s">
        <v>2613</v>
      </c>
      <c r="Y493" s="51">
        <v>43916</v>
      </c>
      <c r="Z493" s="5" t="s">
        <v>32</v>
      </c>
      <c r="AA493" s="51">
        <v>45011</v>
      </c>
      <c r="AC493" s="2" t="str">
        <f t="shared" si="134"/>
        <v>100</v>
      </c>
      <c r="AD493" s="2">
        <f t="shared" si="130"/>
        <v>0.1</v>
      </c>
      <c r="AE493" s="2">
        <f t="shared" si="135"/>
        <v>0.1</v>
      </c>
      <c r="AF493" s="1" t="str">
        <f t="shared" ref="AF493:AF524" si="142">IF(AK493&lt;=10,"5",IF(AK493&lt;=25,"10",IF(AK493&lt;=50,"20",IF(AK493&lt;=100,"30",IF(AK493&lt;=200,"40",IF(AK493&gt;200,"70"))))))</f>
        <v>5</v>
      </c>
      <c r="AG493" s="1">
        <v>12</v>
      </c>
      <c r="AH493" s="36" t="s">
        <v>27</v>
      </c>
      <c r="AI493" s="1">
        <f t="shared" si="136"/>
        <v>3</v>
      </c>
      <c r="AJ493" s="1">
        <f t="shared" si="137"/>
        <v>0</v>
      </c>
      <c r="AK493" s="4">
        <v>3</v>
      </c>
      <c r="AL493" s="4">
        <v>0</v>
      </c>
      <c r="AM493" s="1">
        <f t="shared" si="138"/>
        <v>3</v>
      </c>
      <c r="AO493" s="26">
        <v>3</v>
      </c>
      <c r="AP493" s="17"/>
      <c r="AQ493" s="4">
        <v>3</v>
      </c>
      <c r="AT493" s="20"/>
      <c r="AU493" s="12">
        <f t="shared" si="139"/>
        <v>3</v>
      </c>
      <c r="AV493" s="17"/>
      <c r="AZ493" s="20"/>
      <c r="BA493" s="14">
        <f t="shared" si="131"/>
        <v>0</v>
      </c>
      <c r="BB493" s="17"/>
      <c r="BF493" s="20"/>
      <c r="BG493" s="16">
        <f t="shared" si="132"/>
        <v>0</v>
      </c>
      <c r="BH493" s="16">
        <f t="shared" si="133"/>
        <v>3</v>
      </c>
    </row>
    <row r="494" spans="1:90" ht="25.5" customHeight="1" x14ac:dyDescent="0.25">
      <c r="A494" s="4" t="s">
        <v>2920</v>
      </c>
      <c r="B494" s="122" t="s">
        <v>2719</v>
      </c>
      <c r="C494" s="1" t="s">
        <v>1806</v>
      </c>
      <c r="D494" s="123">
        <v>0.47</v>
      </c>
      <c r="E494" s="5" t="s">
        <v>1217</v>
      </c>
      <c r="F494" s="5" t="s">
        <v>1530</v>
      </c>
      <c r="G494" s="1" t="s">
        <v>27</v>
      </c>
      <c r="H494" s="1" t="s">
        <v>27</v>
      </c>
      <c r="I494" s="1" t="s">
        <v>27</v>
      </c>
      <c r="J494" s="4" t="s">
        <v>804</v>
      </c>
      <c r="K494" s="4">
        <v>95</v>
      </c>
      <c r="L494" s="4">
        <v>5</v>
      </c>
      <c r="M494" s="4" t="s">
        <v>2749</v>
      </c>
      <c r="N494" s="4" t="s">
        <v>2791</v>
      </c>
      <c r="O494" s="4" t="s">
        <v>33</v>
      </c>
      <c r="P494" s="4" t="s">
        <v>38</v>
      </c>
      <c r="Q494" s="4" t="s">
        <v>42</v>
      </c>
      <c r="R494" s="4" t="s">
        <v>117</v>
      </c>
      <c r="S494" s="4" t="s">
        <v>1833</v>
      </c>
      <c r="T494" s="6" t="s">
        <v>2163</v>
      </c>
      <c r="U494" s="4" t="s">
        <v>129</v>
      </c>
      <c r="V494" s="4" t="s">
        <v>1820</v>
      </c>
      <c r="W494" s="4" t="s">
        <v>44</v>
      </c>
      <c r="X494" s="4" t="s">
        <v>36</v>
      </c>
      <c r="Y494" s="1" t="s">
        <v>27</v>
      </c>
      <c r="Z494" s="1" t="s">
        <v>27</v>
      </c>
      <c r="AA494" s="1" t="s">
        <v>27</v>
      </c>
      <c r="AC494" s="2" t="str">
        <f t="shared" si="134"/>
        <v>100</v>
      </c>
      <c r="AD494" s="2">
        <f t="shared" si="130"/>
        <v>0.47</v>
      </c>
      <c r="AE494" s="2">
        <f t="shared" si="135"/>
        <v>0.47</v>
      </c>
      <c r="AF494" s="2" t="str">
        <f t="shared" si="142"/>
        <v>10</v>
      </c>
      <c r="AG494" s="1" t="str">
        <f t="shared" ref="AG494:AG503" si="143">IF(AK494&lt;=10,"24",IF(AK494&gt;10,"30"))</f>
        <v>30</v>
      </c>
      <c r="AH494" s="4">
        <v>35</v>
      </c>
      <c r="AI494" s="1">
        <f>(AK494*K495)/100</f>
        <v>16.45</v>
      </c>
      <c r="AJ494" s="1">
        <f>(AK494*L495)/100</f>
        <v>0</v>
      </c>
      <c r="AK494" s="7">
        <f t="shared" ref="AK494:AK503" si="144">AE494*AH494</f>
        <v>16.45</v>
      </c>
      <c r="AL494" s="1">
        <v>0</v>
      </c>
      <c r="AM494" s="1">
        <f t="shared" si="138"/>
        <v>16.45</v>
      </c>
      <c r="AO494" s="8">
        <v>16</v>
      </c>
      <c r="AP494" s="17"/>
      <c r="AR494" s="4">
        <v>5</v>
      </c>
      <c r="AS494" s="4">
        <v>10</v>
      </c>
      <c r="AT494" s="20">
        <v>1</v>
      </c>
      <c r="AU494" s="12">
        <f t="shared" si="139"/>
        <v>16</v>
      </c>
      <c r="AV494" s="17"/>
      <c r="AZ494" s="20"/>
      <c r="BA494" s="14">
        <f t="shared" si="131"/>
        <v>0</v>
      </c>
      <c r="BB494" s="17"/>
      <c r="BF494" s="20"/>
      <c r="BG494" s="16">
        <f t="shared" si="132"/>
        <v>0</v>
      </c>
      <c r="BH494" s="16">
        <f t="shared" si="133"/>
        <v>16</v>
      </c>
    </row>
    <row r="495" spans="1:90" ht="25.5" customHeight="1" x14ac:dyDescent="0.25">
      <c r="A495" s="4" t="s">
        <v>2921</v>
      </c>
      <c r="B495" s="122" t="s">
        <v>2717</v>
      </c>
      <c r="C495" s="1" t="s">
        <v>1806</v>
      </c>
      <c r="D495" s="123">
        <v>1.18</v>
      </c>
      <c r="E495" s="5" t="s">
        <v>1217</v>
      </c>
      <c r="F495" s="5" t="s">
        <v>1530</v>
      </c>
      <c r="G495" s="1" t="s">
        <v>27</v>
      </c>
      <c r="H495" s="1" t="s">
        <v>27</v>
      </c>
      <c r="I495" s="1" t="s">
        <v>27</v>
      </c>
      <c r="J495" s="4" t="s">
        <v>804</v>
      </c>
      <c r="K495" s="4">
        <v>100</v>
      </c>
      <c r="L495" s="4">
        <v>0</v>
      </c>
      <c r="M495" s="4" t="s">
        <v>28</v>
      </c>
      <c r="N495" s="4" t="s">
        <v>2790</v>
      </c>
      <c r="O495" s="4" t="s">
        <v>2865</v>
      </c>
      <c r="P495" s="4" t="s">
        <v>38</v>
      </c>
      <c r="Q495" s="4" t="s">
        <v>42</v>
      </c>
      <c r="R495" s="4" t="s">
        <v>117</v>
      </c>
      <c r="S495" s="4" t="s">
        <v>1833</v>
      </c>
      <c r="T495" s="6" t="s">
        <v>2163</v>
      </c>
      <c r="U495" s="4" t="s">
        <v>129</v>
      </c>
      <c r="V495" s="4" t="s">
        <v>1820</v>
      </c>
      <c r="W495" s="4" t="s">
        <v>44</v>
      </c>
      <c r="X495" s="4" t="s">
        <v>36</v>
      </c>
      <c r="Y495" s="1" t="s">
        <v>27</v>
      </c>
      <c r="Z495" s="1" t="s">
        <v>27</v>
      </c>
      <c r="AA495" s="1" t="s">
        <v>27</v>
      </c>
      <c r="AC495" s="2" t="str">
        <f t="shared" si="134"/>
        <v>85</v>
      </c>
      <c r="AD495" s="2">
        <f t="shared" si="130"/>
        <v>1.18</v>
      </c>
      <c r="AE495" s="2">
        <f t="shared" si="135"/>
        <v>1.0029999999999999</v>
      </c>
      <c r="AF495" s="2" t="str">
        <f t="shared" si="142"/>
        <v>20</v>
      </c>
      <c r="AG495" s="1" t="str">
        <f t="shared" si="143"/>
        <v>30</v>
      </c>
      <c r="AH495" s="4">
        <v>35</v>
      </c>
      <c r="AI495" s="1">
        <f>(AK495*K496)/100</f>
        <v>35.104999999999997</v>
      </c>
      <c r="AJ495" s="1">
        <f>(AK495*L496)/100</f>
        <v>0</v>
      </c>
      <c r="AK495" s="7">
        <f t="shared" si="144"/>
        <v>35.104999999999997</v>
      </c>
      <c r="AL495" s="1">
        <v>0</v>
      </c>
      <c r="AM495" s="1">
        <f t="shared" si="138"/>
        <v>35.104999999999997</v>
      </c>
      <c r="AO495" s="8">
        <v>35</v>
      </c>
      <c r="AP495" s="17"/>
      <c r="AR495" s="4">
        <v>10</v>
      </c>
      <c r="AS495" s="4">
        <v>20</v>
      </c>
      <c r="AT495" s="20">
        <v>5</v>
      </c>
      <c r="AU495" s="12">
        <f t="shared" si="139"/>
        <v>35</v>
      </c>
      <c r="AV495" s="17"/>
      <c r="AZ495" s="20"/>
      <c r="BA495" s="14">
        <f t="shared" si="131"/>
        <v>0</v>
      </c>
      <c r="BB495" s="17"/>
      <c r="BF495" s="20"/>
      <c r="BG495" s="16">
        <f t="shared" si="132"/>
        <v>0</v>
      </c>
      <c r="BH495" s="16">
        <f t="shared" si="133"/>
        <v>35</v>
      </c>
    </row>
    <row r="496" spans="1:90" ht="25.5" customHeight="1" x14ac:dyDescent="0.25">
      <c r="A496" s="4" t="s">
        <v>2922</v>
      </c>
      <c r="B496" s="122" t="s">
        <v>2715</v>
      </c>
      <c r="C496" s="1" t="s">
        <v>1806</v>
      </c>
      <c r="D496" s="123">
        <v>10.32</v>
      </c>
      <c r="E496" s="5" t="s">
        <v>1217</v>
      </c>
      <c r="F496" s="5" t="s">
        <v>1530</v>
      </c>
      <c r="G496" s="1" t="s">
        <v>27</v>
      </c>
      <c r="H496" s="1" t="s">
        <v>27</v>
      </c>
      <c r="I496" s="1" t="s">
        <v>27</v>
      </c>
      <c r="J496" s="4" t="s">
        <v>804</v>
      </c>
      <c r="K496" s="4">
        <v>100</v>
      </c>
      <c r="L496" s="4">
        <v>0</v>
      </c>
      <c r="M496" s="4" t="s">
        <v>28</v>
      </c>
      <c r="N496" s="4" t="s">
        <v>2788</v>
      </c>
      <c r="O496" s="4" t="s">
        <v>33</v>
      </c>
      <c r="P496" s="4" t="s">
        <v>38</v>
      </c>
      <c r="Q496" s="4" t="s">
        <v>42</v>
      </c>
      <c r="R496" s="4" t="s">
        <v>117</v>
      </c>
      <c r="S496" s="4" t="s">
        <v>1833</v>
      </c>
      <c r="T496" s="6" t="s">
        <v>2163</v>
      </c>
      <c r="U496" s="4" t="s">
        <v>129</v>
      </c>
      <c r="V496" s="4" t="s">
        <v>1820</v>
      </c>
      <c r="W496" s="4" t="s">
        <v>44</v>
      </c>
      <c r="X496" s="4" t="s">
        <v>36</v>
      </c>
      <c r="Y496" s="1" t="s">
        <v>27</v>
      </c>
      <c r="Z496" s="1" t="s">
        <v>27</v>
      </c>
      <c r="AA496" s="1" t="s">
        <v>27</v>
      </c>
      <c r="AC496" s="2" t="str">
        <f t="shared" si="134"/>
        <v>65</v>
      </c>
      <c r="AD496" s="2">
        <f t="shared" si="130"/>
        <v>10.32</v>
      </c>
      <c r="AE496" s="2">
        <f t="shared" si="135"/>
        <v>6.7080000000000011</v>
      </c>
      <c r="AF496" s="2" t="str">
        <f t="shared" si="142"/>
        <v>70</v>
      </c>
      <c r="AG496" s="1" t="str">
        <f t="shared" si="143"/>
        <v>30</v>
      </c>
      <c r="AH496" s="4">
        <v>35</v>
      </c>
      <c r="AI496" s="1">
        <f>(AK496*K497)/100</f>
        <v>234.78000000000003</v>
      </c>
      <c r="AJ496" s="1">
        <f>(AK496*L497)/100</f>
        <v>0</v>
      </c>
      <c r="AK496" s="7">
        <f t="shared" si="144"/>
        <v>234.78000000000003</v>
      </c>
      <c r="AL496" s="1">
        <v>0</v>
      </c>
      <c r="AM496" s="1">
        <f t="shared" si="138"/>
        <v>234.78000000000003</v>
      </c>
      <c r="AO496" s="8">
        <v>235</v>
      </c>
      <c r="AP496" s="17"/>
      <c r="AR496" s="4">
        <v>35</v>
      </c>
      <c r="AS496" s="4">
        <v>70</v>
      </c>
      <c r="AT496" s="20">
        <v>70</v>
      </c>
      <c r="AU496" s="12">
        <f t="shared" si="139"/>
        <v>175</v>
      </c>
      <c r="AV496" s="17">
        <v>60</v>
      </c>
      <c r="AZ496" s="20"/>
      <c r="BA496" s="14">
        <f t="shared" si="131"/>
        <v>60</v>
      </c>
      <c r="BB496" s="17"/>
      <c r="BF496" s="20"/>
      <c r="BG496" s="16">
        <f t="shared" si="132"/>
        <v>0</v>
      </c>
      <c r="BH496" s="16">
        <f t="shared" si="133"/>
        <v>235</v>
      </c>
    </row>
    <row r="497" spans="1:61" ht="25.5" customHeight="1" x14ac:dyDescent="0.25">
      <c r="A497" s="4" t="s">
        <v>2923</v>
      </c>
      <c r="B497" s="122" t="s">
        <v>2716</v>
      </c>
      <c r="C497" s="1" t="s">
        <v>1806</v>
      </c>
      <c r="D497" s="123">
        <v>2.54</v>
      </c>
      <c r="E497" s="5" t="s">
        <v>1217</v>
      </c>
      <c r="F497" s="5" t="s">
        <v>1530</v>
      </c>
      <c r="G497" s="1" t="s">
        <v>27</v>
      </c>
      <c r="H497" s="1" t="s">
        <v>27</v>
      </c>
      <c r="I497" s="1" t="s">
        <v>27</v>
      </c>
      <c r="J497" s="4" t="s">
        <v>804</v>
      </c>
      <c r="K497" s="4">
        <v>100</v>
      </c>
      <c r="L497" s="4">
        <v>0</v>
      </c>
      <c r="M497" s="129" t="s">
        <v>28</v>
      </c>
      <c r="N497" s="4" t="s">
        <v>2789</v>
      </c>
      <c r="O497" s="4" t="s">
        <v>33</v>
      </c>
      <c r="P497" s="4" t="s">
        <v>38</v>
      </c>
      <c r="Q497" s="4" t="s">
        <v>2847</v>
      </c>
      <c r="R497" s="4" t="s">
        <v>117</v>
      </c>
      <c r="S497" s="4" t="s">
        <v>1833</v>
      </c>
      <c r="T497" s="6" t="s">
        <v>2163</v>
      </c>
      <c r="U497" s="4" t="s">
        <v>129</v>
      </c>
      <c r="V497" s="4" t="s">
        <v>1820</v>
      </c>
      <c r="W497" s="4" t="s">
        <v>44</v>
      </c>
      <c r="X497" s="4" t="s">
        <v>36</v>
      </c>
      <c r="Y497" s="1" t="s">
        <v>27</v>
      </c>
      <c r="Z497" s="1" t="s">
        <v>27</v>
      </c>
      <c r="AA497" s="1" t="s">
        <v>27</v>
      </c>
      <c r="AC497" s="2" t="str">
        <f t="shared" si="134"/>
        <v>85</v>
      </c>
      <c r="AD497" s="2">
        <f t="shared" si="130"/>
        <v>2.54</v>
      </c>
      <c r="AE497" s="2">
        <f t="shared" si="135"/>
        <v>2.1590000000000003</v>
      </c>
      <c r="AF497" s="2" t="str">
        <f t="shared" si="142"/>
        <v>30</v>
      </c>
      <c r="AG497" s="1" t="str">
        <f t="shared" si="143"/>
        <v>30</v>
      </c>
      <c r="AH497" s="4">
        <v>35</v>
      </c>
      <c r="AI497" s="1">
        <f>(AK497*K498)/100</f>
        <v>75.565000000000012</v>
      </c>
      <c r="AJ497" s="1">
        <f>(AK497*L498)/100</f>
        <v>0</v>
      </c>
      <c r="AK497" s="7">
        <f t="shared" si="144"/>
        <v>75.565000000000012</v>
      </c>
      <c r="AL497" s="1">
        <v>0</v>
      </c>
      <c r="AM497" s="1">
        <f t="shared" si="138"/>
        <v>75.565000000000012</v>
      </c>
      <c r="AO497" s="8">
        <v>76</v>
      </c>
      <c r="AP497" s="17"/>
      <c r="AR497" s="4">
        <v>15</v>
      </c>
      <c r="AS497" s="4">
        <v>30</v>
      </c>
      <c r="AT497" s="20">
        <v>30</v>
      </c>
      <c r="AU497" s="12">
        <f t="shared" si="139"/>
        <v>75</v>
      </c>
      <c r="AV497" s="17">
        <v>1</v>
      </c>
      <c r="AZ497" s="20"/>
      <c r="BA497" s="14">
        <f t="shared" si="131"/>
        <v>1</v>
      </c>
      <c r="BB497" s="17"/>
      <c r="BF497" s="20"/>
      <c r="BG497" s="16">
        <f t="shared" si="132"/>
        <v>0</v>
      </c>
      <c r="BH497" s="16">
        <f t="shared" si="133"/>
        <v>76</v>
      </c>
    </row>
    <row r="498" spans="1:61" ht="25.5" customHeight="1" x14ac:dyDescent="0.25">
      <c r="A498" s="4" t="s">
        <v>2924</v>
      </c>
      <c r="B498" s="122" t="s">
        <v>2713</v>
      </c>
      <c r="C498" s="1" t="s">
        <v>1806</v>
      </c>
      <c r="D498" s="123">
        <v>0.21</v>
      </c>
      <c r="E498" s="5" t="s">
        <v>1217</v>
      </c>
      <c r="F498" s="5" t="s">
        <v>1530</v>
      </c>
      <c r="G498" s="1" t="s">
        <v>27</v>
      </c>
      <c r="H498" s="1" t="s">
        <v>27</v>
      </c>
      <c r="I498" s="1" t="s">
        <v>27</v>
      </c>
      <c r="J498" s="4" t="s">
        <v>804</v>
      </c>
      <c r="K498" s="4">
        <v>100</v>
      </c>
      <c r="L498" s="4">
        <v>0</v>
      </c>
      <c r="M498" s="4" t="s">
        <v>2748</v>
      </c>
      <c r="N498" s="4" t="s">
        <v>2825</v>
      </c>
      <c r="O498" s="4" t="s">
        <v>33</v>
      </c>
      <c r="P498" s="4" t="s">
        <v>38</v>
      </c>
      <c r="Q498" s="4" t="s">
        <v>42</v>
      </c>
      <c r="R498" s="4" t="s">
        <v>117</v>
      </c>
      <c r="S498" s="4" t="s">
        <v>1833</v>
      </c>
      <c r="T498" s="6" t="s">
        <v>2163</v>
      </c>
      <c r="U498" s="4" t="s">
        <v>129</v>
      </c>
      <c r="V498" s="4" t="s">
        <v>1820</v>
      </c>
      <c r="W498" s="4" t="s">
        <v>44</v>
      </c>
      <c r="X498" s="4" t="s">
        <v>36</v>
      </c>
      <c r="Y498" s="1" t="s">
        <v>27</v>
      </c>
      <c r="Z498" s="1" t="s">
        <v>27</v>
      </c>
      <c r="AA498" s="1" t="s">
        <v>27</v>
      </c>
      <c r="AC498" s="2" t="str">
        <f t="shared" si="134"/>
        <v>100</v>
      </c>
      <c r="AD498" s="2">
        <f t="shared" si="130"/>
        <v>0.21</v>
      </c>
      <c r="AE498" s="2">
        <f t="shared" si="135"/>
        <v>0.21</v>
      </c>
      <c r="AF498" s="2" t="str">
        <f t="shared" si="142"/>
        <v>5</v>
      </c>
      <c r="AG498" s="1" t="str">
        <f t="shared" si="143"/>
        <v>24</v>
      </c>
      <c r="AH498" s="4">
        <v>35</v>
      </c>
      <c r="AI498" s="1">
        <f>(AK498*K498)/100</f>
        <v>7.35</v>
      </c>
      <c r="AJ498" s="1">
        <f>(AK498*L498)/100</f>
        <v>0</v>
      </c>
      <c r="AK498" s="7">
        <f t="shared" si="144"/>
        <v>7.35</v>
      </c>
      <c r="AL498" s="1">
        <v>0</v>
      </c>
      <c r="AM498" s="1">
        <f t="shared" si="138"/>
        <v>7.35</v>
      </c>
      <c r="AO498" s="8">
        <v>7</v>
      </c>
      <c r="AP498" s="17"/>
      <c r="AR498" s="4">
        <v>5</v>
      </c>
      <c r="AS498" s="4">
        <v>2</v>
      </c>
      <c r="AT498" s="20"/>
      <c r="AU498" s="12">
        <f t="shared" si="139"/>
        <v>7</v>
      </c>
      <c r="AV498" s="17"/>
      <c r="AZ498" s="20"/>
      <c r="BA498" s="14">
        <f t="shared" si="131"/>
        <v>0</v>
      </c>
      <c r="BB498" s="17"/>
      <c r="BF498" s="20"/>
      <c r="BG498" s="16">
        <f t="shared" si="132"/>
        <v>0</v>
      </c>
      <c r="BH498" s="16">
        <f t="shared" si="133"/>
        <v>7</v>
      </c>
    </row>
    <row r="499" spans="1:61" ht="25.5" customHeight="1" x14ac:dyDescent="0.25">
      <c r="A499" s="4" t="s">
        <v>2925</v>
      </c>
      <c r="B499" s="122" t="s">
        <v>2714</v>
      </c>
      <c r="C499" s="1" t="s">
        <v>1806</v>
      </c>
      <c r="D499" s="123">
        <v>5.32</v>
      </c>
      <c r="E499" s="5" t="s">
        <v>1217</v>
      </c>
      <c r="F499" s="5" t="s">
        <v>1530</v>
      </c>
      <c r="G499" s="1" t="s">
        <v>27</v>
      </c>
      <c r="H499" s="1" t="s">
        <v>27</v>
      </c>
      <c r="I499" s="1" t="s">
        <v>27</v>
      </c>
      <c r="J499" s="4" t="s">
        <v>804</v>
      </c>
      <c r="K499" s="4">
        <v>100</v>
      </c>
      <c r="L499" s="4">
        <v>0</v>
      </c>
      <c r="M499" s="4" t="s">
        <v>898</v>
      </c>
      <c r="N499" s="4" t="s">
        <v>2787</v>
      </c>
      <c r="O499" s="4" t="s">
        <v>33</v>
      </c>
      <c r="P499" s="4" t="s">
        <v>38</v>
      </c>
      <c r="Q499" s="4" t="s">
        <v>2848</v>
      </c>
      <c r="R499" s="4" t="s">
        <v>117</v>
      </c>
      <c r="S499" s="4" t="s">
        <v>1833</v>
      </c>
      <c r="T499" s="6" t="s">
        <v>2163</v>
      </c>
      <c r="U499" s="4" t="s">
        <v>129</v>
      </c>
      <c r="V499" s="4" t="s">
        <v>1820</v>
      </c>
      <c r="W499" s="4" t="s">
        <v>44</v>
      </c>
      <c r="X499" s="4" t="s">
        <v>36</v>
      </c>
      <c r="Y499" s="1" t="s">
        <v>27</v>
      </c>
      <c r="Z499" s="1" t="s">
        <v>27</v>
      </c>
      <c r="AA499" s="1" t="s">
        <v>27</v>
      </c>
      <c r="AC499" s="2" t="str">
        <f t="shared" si="134"/>
        <v>80</v>
      </c>
      <c r="AD499" s="2">
        <f t="shared" si="130"/>
        <v>5.32</v>
      </c>
      <c r="AE499" s="2">
        <f t="shared" si="135"/>
        <v>4.2560000000000002</v>
      </c>
      <c r="AF499" s="2" t="str">
        <f t="shared" si="142"/>
        <v>40</v>
      </c>
      <c r="AG499" s="1" t="str">
        <f t="shared" si="143"/>
        <v>30</v>
      </c>
      <c r="AH499" s="4">
        <v>35</v>
      </c>
      <c r="AI499" s="1">
        <f>(AK499*K500)/100</f>
        <v>148.96</v>
      </c>
      <c r="AJ499" s="1">
        <f>(AK499*L500)/100</f>
        <v>0</v>
      </c>
      <c r="AK499" s="7">
        <f t="shared" si="144"/>
        <v>148.96</v>
      </c>
      <c r="AL499" s="1">
        <v>0</v>
      </c>
      <c r="AM499" s="1">
        <f t="shared" si="138"/>
        <v>148.96</v>
      </c>
      <c r="AO499" s="8">
        <v>149</v>
      </c>
      <c r="AP499" s="17"/>
      <c r="AR499" s="4">
        <v>20</v>
      </c>
      <c r="AS499" s="4">
        <v>40</v>
      </c>
      <c r="AT499" s="20">
        <v>40</v>
      </c>
      <c r="AU499" s="12">
        <f t="shared" si="139"/>
        <v>100</v>
      </c>
      <c r="AV499" s="17">
        <v>40</v>
      </c>
      <c r="AW499" s="4">
        <v>9</v>
      </c>
      <c r="AZ499" s="20"/>
      <c r="BA499" s="14">
        <f t="shared" si="131"/>
        <v>49</v>
      </c>
      <c r="BB499" s="17"/>
      <c r="BF499" s="20"/>
      <c r="BG499" s="16">
        <f t="shared" si="132"/>
        <v>0</v>
      </c>
      <c r="BH499" s="16">
        <f t="shared" si="133"/>
        <v>149</v>
      </c>
    </row>
    <row r="500" spans="1:61" ht="25.5" customHeight="1" x14ac:dyDescent="0.25">
      <c r="A500" s="4" t="s">
        <v>2926</v>
      </c>
      <c r="B500" s="122" t="s">
        <v>2718</v>
      </c>
      <c r="C500" s="1" t="s">
        <v>1806</v>
      </c>
      <c r="D500" s="123">
        <v>24.05</v>
      </c>
      <c r="E500" s="5" t="s">
        <v>1217</v>
      </c>
      <c r="F500" s="5" t="s">
        <v>1530</v>
      </c>
      <c r="G500" s="1" t="s">
        <v>27</v>
      </c>
      <c r="H500" s="1" t="s">
        <v>27</v>
      </c>
      <c r="I500" s="1" t="s">
        <v>27</v>
      </c>
      <c r="J500" s="4" t="s">
        <v>804</v>
      </c>
      <c r="K500" s="4">
        <v>100</v>
      </c>
      <c r="L500" s="4">
        <v>0</v>
      </c>
      <c r="M500" s="4" t="s">
        <v>28</v>
      </c>
      <c r="N500" s="4" t="s">
        <v>2826</v>
      </c>
      <c r="O500" s="4" t="s">
        <v>2870</v>
      </c>
      <c r="P500" s="4" t="s">
        <v>38</v>
      </c>
      <c r="Q500" s="4" t="s">
        <v>2831</v>
      </c>
      <c r="R500" s="4" t="s">
        <v>117</v>
      </c>
      <c r="S500" s="4" t="s">
        <v>1833</v>
      </c>
      <c r="T500" s="6" t="s">
        <v>2163</v>
      </c>
      <c r="U500" s="4" t="s">
        <v>129</v>
      </c>
      <c r="V500" s="4" t="s">
        <v>1820</v>
      </c>
      <c r="W500" s="4" t="s">
        <v>44</v>
      </c>
      <c r="X500" s="4" t="s">
        <v>36</v>
      </c>
      <c r="Y500" s="1" t="s">
        <v>27</v>
      </c>
      <c r="Z500" s="1" t="s">
        <v>27</v>
      </c>
      <c r="AA500" s="1" t="s">
        <v>27</v>
      </c>
      <c r="AC500" s="2" t="str">
        <f t="shared" si="134"/>
        <v>65</v>
      </c>
      <c r="AD500" s="2">
        <f t="shared" si="130"/>
        <v>24.05</v>
      </c>
      <c r="AE500" s="2">
        <f t="shared" si="135"/>
        <v>15.6325</v>
      </c>
      <c r="AF500" s="2" t="str">
        <f t="shared" si="142"/>
        <v>70</v>
      </c>
      <c r="AG500" s="1" t="str">
        <f t="shared" si="143"/>
        <v>30</v>
      </c>
      <c r="AH500" s="4">
        <v>35</v>
      </c>
      <c r="AI500" s="1">
        <f>(AK500*K501)/100</f>
        <v>547.13750000000005</v>
      </c>
      <c r="AJ500" s="1">
        <f>(AK500*L501)/100</f>
        <v>0</v>
      </c>
      <c r="AK500" s="7">
        <f t="shared" si="144"/>
        <v>547.13750000000005</v>
      </c>
      <c r="AL500" s="1">
        <v>0</v>
      </c>
      <c r="AM500" s="1">
        <f t="shared" si="138"/>
        <v>547.13750000000005</v>
      </c>
      <c r="AO500" s="8">
        <v>547</v>
      </c>
      <c r="AP500" s="17"/>
      <c r="AR500" s="4">
        <v>35</v>
      </c>
      <c r="AS500" s="4">
        <v>70</v>
      </c>
      <c r="AT500" s="20">
        <v>70</v>
      </c>
      <c r="AU500" s="12">
        <f t="shared" si="139"/>
        <v>175</v>
      </c>
      <c r="AV500" s="17">
        <v>70</v>
      </c>
      <c r="AW500" s="4">
        <v>70</v>
      </c>
      <c r="AX500" s="4">
        <v>70</v>
      </c>
      <c r="AY500" s="4">
        <v>70</v>
      </c>
      <c r="AZ500" s="20">
        <v>70</v>
      </c>
      <c r="BA500" s="14">
        <f t="shared" si="131"/>
        <v>350</v>
      </c>
      <c r="BB500" s="17">
        <v>22</v>
      </c>
      <c r="BF500" s="20"/>
      <c r="BG500" s="16">
        <f t="shared" si="132"/>
        <v>22</v>
      </c>
      <c r="BH500" s="16">
        <f t="shared" si="133"/>
        <v>547</v>
      </c>
    </row>
    <row r="501" spans="1:61" ht="25.5" customHeight="1" x14ac:dyDescent="0.25">
      <c r="A501" s="4" t="s">
        <v>2927</v>
      </c>
      <c r="B501" s="122" t="s">
        <v>2738</v>
      </c>
      <c r="C501" s="1" t="s">
        <v>1806</v>
      </c>
      <c r="D501" s="123">
        <v>13.87</v>
      </c>
      <c r="E501" s="5" t="s">
        <v>1217</v>
      </c>
      <c r="F501" s="5" t="s">
        <v>1530</v>
      </c>
      <c r="G501" s="1" t="s">
        <v>27</v>
      </c>
      <c r="H501" s="1" t="s">
        <v>27</v>
      </c>
      <c r="I501" s="1" t="s">
        <v>27</v>
      </c>
      <c r="J501" s="4" t="s">
        <v>804</v>
      </c>
      <c r="K501" s="4">
        <v>100</v>
      </c>
      <c r="L501" s="4">
        <v>0</v>
      </c>
      <c r="M501" s="4" t="s">
        <v>2755</v>
      </c>
      <c r="N501" s="4" t="s">
        <v>2854</v>
      </c>
      <c r="O501" s="4" t="s">
        <v>2870</v>
      </c>
      <c r="P501" s="4" t="s">
        <v>38</v>
      </c>
      <c r="Q501" s="4" t="s">
        <v>2853</v>
      </c>
      <c r="R501" s="4" t="s">
        <v>117</v>
      </c>
      <c r="S501" s="4" t="s">
        <v>1833</v>
      </c>
      <c r="T501" s="6" t="s">
        <v>2163</v>
      </c>
      <c r="U501" s="4" t="s">
        <v>129</v>
      </c>
      <c r="V501" s="4" t="s">
        <v>1820</v>
      </c>
      <c r="W501" s="4" t="s">
        <v>44</v>
      </c>
      <c r="X501" s="4" t="s">
        <v>36</v>
      </c>
      <c r="Y501" s="1" t="s">
        <v>27</v>
      </c>
      <c r="Z501" s="1" t="s">
        <v>27</v>
      </c>
      <c r="AA501" s="1" t="s">
        <v>27</v>
      </c>
      <c r="AC501" s="2" t="str">
        <f t="shared" si="134"/>
        <v>65</v>
      </c>
      <c r="AD501" s="2">
        <f t="shared" si="130"/>
        <v>13.87</v>
      </c>
      <c r="AE501" s="2">
        <f t="shared" si="135"/>
        <v>9.0154999999999994</v>
      </c>
      <c r="AF501" s="2" t="str">
        <f t="shared" si="142"/>
        <v>70</v>
      </c>
      <c r="AG501" s="1" t="str">
        <f t="shared" si="143"/>
        <v>30</v>
      </c>
      <c r="AH501" s="4">
        <v>35</v>
      </c>
      <c r="AI501" s="1">
        <f t="shared" ref="AI501:AI515" si="145">(AK501*K501)/100</f>
        <v>315.54249999999996</v>
      </c>
      <c r="AJ501" s="1">
        <f t="shared" ref="AJ501:AJ515" si="146">(AK501*L501)/100</f>
        <v>0</v>
      </c>
      <c r="AK501" s="7">
        <f t="shared" si="144"/>
        <v>315.54249999999996</v>
      </c>
      <c r="AL501" s="1">
        <v>0</v>
      </c>
      <c r="AM501" s="1">
        <f t="shared" si="138"/>
        <v>315.54249999999996</v>
      </c>
      <c r="AO501" s="8">
        <v>316</v>
      </c>
      <c r="AP501" s="17"/>
      <c r="AR501" s="4">
        <v>35</v>
      </c>
      <c r="AS501" s="4">
        <v>70</v>
      </c>
      <c r="AT501" s="20">
        <v>70</v>
      </c>
      <c r="AU501" s="12">
        <f t="shared" si="139"/>
        <v>175</v>
      </c>
      <c r="AV501" s="17">
        <v>70</v>
      </c>
      <c r="AW501" s="4">
        <v>70</v>
      </c>
      <c r="AX501" s="4">
        <v>1</v>
      </c>
      <c r="AZ501" s="20"/>
      <c r="BA501" s="14">
        <f t="shared" si="131"/>
        <v>141</v>
      </c>
      <c r="BB501" s="17"/>
      <c r="BF501" s="20"/>
      <c r="BG501" s="16">
        <f t="shared" si="132"/>
        <v>0</v>
      </c>
      <c r="BH501" s="16">
        <f t="shared" si="133"/>
        <v>316</v>
      </c>
    </row>
    <row r="502" spans="1:61" ht="25.5" customHeight="1" x14ac:dyDescent="0.25">
      <c r="A502" s="1" t="s">
        <v>1567</v>
      </c>
      <c r="B502" s="1" t="s">
        <v>1568</v>
      </c>
      <c r="C502" s="1" t="s">
        <v>1806</v>
      </c>
      <c r="D502" s="2">
        <v>12.06</v>
      </c>
      <c r="E502" s="5" t="s">
        <v>1217</v>
      </c>
      <c r="F502" s="1" t="s">
        <v>1530</v>
      </c>
      <c r="G502" s="1" t="s">
        <v>27</v>
      </c>
      <c r="H502" s="1" t="s">
        <v>27</v>
      </c>
      <c r="I502" s="1" t="s">
        <v>27</v>
      </c>
      <c r="J502" s="4" t="s">
        <v>804</v>
      </c>
      <c r="K502" s="4">
        <v>100</v>
      </c>
      <c r="L502" s="4">
        <v>0</v>
      </c>
      <c r="M502" s="4" t="s">
        <v>1990</v>
      </c>
      <c r="N502" s="4" t="s">
        <v>1569</v>
      </c>
      <c r="O502" s="3" t="s">
        <v>33</v>
      </c>
      <c r="P502" s="3" t="s">
        <v>38</v>
      </c>
      <c r="Q502" s="5" t="s">
        <v>1570</v>
      </c>
      <c r="R502" s="4" t="s">
        <v>1836</v>
      </c>
      <c r="S502" s="19" t="s">
        <v>1835</v>
      </c>
      <c r="T502" s="6" t="s">
        <v>2163</v>
      </c>
      <c r="U502" s="4" t="s">
        <v>151</v>
      </c>
      <c r="V502" s="4" t="s">
        <v>1820</v>
      </c>
      <c r="W502" s="3" t="s">
        <v>1889</v>
      </c>
      <c r="X502" s="4" t="s">
        <v>36</v>
      </c>
      <c r="Y502" s="1" t="s">
        <v>27</v>
      </c>
      <c r="Z502" s="1" t="s">
        <v>27</v>
      </c>
      <c r="AA502" s="1" t="s">
        <v>27</v>
      </c>
      <c r="AB502" s="1"/>
      <c r="AC502" s="2" t="str">
        <f t="shared" si="134"/>
        <v>65</v>
      </c>
      <c r="AD502" s="2">
        <f t="shared" si="130"/>
        <v>12.06</v>
      </c>
      <c r="AE502" s="2">
        <f t="shared" si="135"/>
        <v>7.8389999999999995</v>
      </c>
      <c r="AF502" s="2" t="str">
        <f t="shared" si="142"/>
        <v>70</v>
      </c>
      <c r="AG502" s="1" t="str">
        <f t="shared" si="143"/>
        <v>30</v>
      </c>
      <c r="AH502" s="1">
        <v>35</v>
      </c>
      <c r="AI502" s="1">
        <f t="shared" si="145"/>
        <v>274.36500000000001</v>
      </c>
      <c r="AJ502" s="1">
        <f t="shared" si="146"/>
        <v>0</v>
      </c>
      <c r="AK502" s="7">
        <f t="shared" si="144"/>
        <v>274.36500000000001</v>
      </c>
      <c r="AL502" s="7">
        <v>0</v>
      </c>
      <c r="AM502" s="7">
        <f t="shared" si="138"/>
        <v>274.36500000000001</v>
      </c>
      <c r="AN502" s="7"/>
      <c r="AO502" s="8">
        <v>274</v>
      </c>
      <c r="AP502" s="9"/>
      <c r="AQ502" s="10"/>
      <c r="AR502" s="1">
        <v>35</v>
      </c>
      <c r="AS502" s="1">
        <v>70</v>
      </c>
      <c r="AT502" s="15">
        <v>70</v>
      </c>
      <c r="AU502" s="12">
        <f t="shared" si="139"/>
        <v>175</v>
      </c>
      <c r="AV502" s="9">
        <v>70</v>
      </c>
      <c r="AW502" s="1">
        <v>29</v>
      </c>
      <c r="AX502" s="1"/>
      <c r="AY502" s="1"/>
      <c r="AZ502" s="15"/>
      <c r="BA502" s="14">
        <f t="shared" si="131"/>
        <v>99</v>
      </c>
      <c r="BB502" s="9"/>
      <c r="BC502" s="1"/>
      <c r="BD502" s="1"/>
      <c r="BE502" s="1"/>
      <c r="BF502" s="15"/>
      <c r="BG502" s="16">
        <f t="shared" si="132"/>
        <v>0</v>
      </c>
      <c r="BH502" s="16">
        <f t="shared" si="133"/>
        <v>274</v>
      </c>
    </row>
    <row r="503" spans="1:61" ht="25.5" customHeight="1" x14ac:dyDescent="0.25">
      <c r="A503" s="5" t="s">
        <v>2105</v>
      </c>
      <c r="B503" s="74" t="s">
        <v>2106</v>
      </c>
      <c r="C503" s="74" t="s">
        <v>2069</v>
      </c>
      <c r="D503" s="87">
        <v>5.35</v>
      </c>
      <c r="E503" s="74" t="s">
        <v>1217</v>
      </c>
      <c r="F503" s="83" t="s">
        <v>1530</v>
      </c>
      <c r="G503" s="74" t="s">
        <v>27</v>
      </c>
      <c r="H503" s="75" t="s">
        <v>27</v>
      </c>
      <c r="I503" s="75" t="s">
        <v>2107</v>
      </c>
      <c r="J503" s="74" t="s">
        <v>804</v>
      </c>
      <c r="K503" s="134">
        <v>100</v>
      </c>
      <c r="L503" s="74">
        <v>0</v>
      </c>
      <c r="M503" s="91" t="s">
        <v>2108</v>
      </c>
      <c r="N503" s="91" t="s">
        <v>2109</v>
      </c>
      <c r="O503" s="75" t="s">
        <v>33</v>
      </c>
      <c r="P503" s="75" t="s">
        <v>38</v>
      </c>
      <c r="Q503" s="75" t="s">
        <v>2295</v>
      </c>
      <c r="R503" s="86" t="s">
        <v>117</v>
      </c>
      <c r="S503" s="74" t="s">
        <v>117</v>
      </c>
      <c r="T503" s="74" t="s">
        <v>2110</v>
      </c>
      <c r="U503" s="74" t="s">
        <v>136</v>
      </c>
      <c r="V503" s="86" t="s">
        <v>1820</v>
      </c>
      <c r="W503" s="74" t="s">
        <v>51</v>
      </c>
      <c r="X503" s="74" t="s">
        <v>2111</v>
      </c>
      <c r="Y503" s="5" t="s">
        <v>27</v>
      </c>
      <c r="Z503" s="74" t="s">
        <v>27</v>
      </c>
      <c r="AA503" s="136" t="s">
        <v>27</v>
      </c>
      <c r="AB503" s="67"/>
      <c r="AC503" s="2" t="str">
        <f t="shared" si="134"/>
        <v>80</v>
      </c>
      <c r="AD503" s="2">
        <f t="shared" si="130"/>
        <v>5.35</v>
      </c>
      <c r="AE503" s="2">
        <f t="shared" si="135"/>
        <v>4.28</v>
      </c>
      <c r="AF503" s="2" t="str">
        <f t="shared" si="142"/>
        <v>40</v>
      </c>
      <c r="AG503" s="1" t="str">
        <f t="shared" si="143"/>
        <v>30</v>
      </c>
      <c r="AH503" s="36">
        <v>35</v>
      </c>
      <c r="AI503" s="1">
        <f t="shared" si="145"/>
        <v>149.80000000000001</v>
      </c>
      <c r="AJ503" s="1">
        <f t="shared" si="146"/>
        <v>0</v>
      </c>
      <c r="AK503" s="98">
        <f t="shared" si="144"/>
        <v>149.80000000000001</v>
      </c>
      <c r="AL503" s="58">
        <v>0</v>
      </c>
      <c r="AM503" s="1">
        <f t="shared" si="138"/>
        <v>149.80000000000001</v>
      </c>
      <c r="AN503" s="93"/>
      <c r="AO503" s="111">
        <v>0</v>
      </c>
      <c r="AP503" s="92"/>
      <c r="AQ503" s="92"/>
      <c r="AR503" s="92"/>
      <c r="AS503" s="36"/>
      <c r="AT503" s="93"/>
      <c r="AU503" s="12">
        <f t="shared" si="139"/>
        <v>0</v>
      </c>
      <c r="AV503" s="75"/>
      <c r="AW503" s="75"/>
      <c r="AX503" s="75"/>
      <c r="AY503" s="75"/>
      <c r="AZ503" s="75"/>
      <c r="BA503" s="14">
        <f t="shared" si="131"/>
        <v>0</v>
      </c>
      <c r="BB503" s="92"/>
      <c r="BC503" s="92"/>
      <c r="BD503" s="36"/>
      <c r="BE503" s="36"/>
      <c r="BF503" s="40"/>
      <c r="BG503" s="16">
        <f t="shared" si="132"/>
        <v>0</v>
      </c>
      <c r="BH503" s="16">
        <f t="shared" si="133"/>
        <v>0</v>
      </c>
      <c r="BI503" s="5"/>
    </row>
    <row r="504" spans="1:61" ht="25.5" customHeight="1" x14ac:dyDescent="0.25">
      <c r="A504" s="1" t="s">
        <v>1580</v>
      </c>
      <c r="B504" s="1" t="s">
        <v>1581</v>
      </c>
      <c r="C504" s="5" t="s">
        <v>1815</v>
      </c>
      <c r="D504" s="2">
        <v>8.26</v>
      </c>
      <c r="E504" s="5" t="s">
        <v>1217</v>
      </c>
      <c r="F504" s="1" t="s">
        <v>1530</v>
      </c>
      <c r="G504" s="1" t="s">
        <v>1582</v>
      </c>
      <c r="H504" s="1" t="s">
        <v>1824</v>
      </c>
      <c r="I504" s="1" t="s">
        <v>27</v>
      </c>
      <c r="J504" s="4" t="s">
        <v>804</v>
      </c>
      <c r="K504" s="1">
        <v>100</v>
      </c>
      <c r="L504" s="1">
        <v>0</v>
      </c>
      <c r="M504" s="1" t="s">
        <v>30</v>
      </c>
      <c r="N504" s="1" t="s">
        <v>1583</v>
      </c>
      <c r="O504" s="3" t="s">
        <v>33</v>
      </c>
      <c r="P504" s="4" t="s">
        <v>38</v>
      </c>
      <c r="Q504" s="18" t="s">
        <v>2345</v>
      </c>
      <c r="R504" s="4" t="s">
        <v>1836</v>
      </c>
      <c r="S504" s="4" t="s">
        <v>1835</v>
      </c>
      <c r="T504" s="4" t="s">
        <v>1818</v>
      </c>
      <c r="U504" s="1" t="s">
        <v>136</v>
      </c>
      <c r="V504" s="1" t="s">
        <v>1820</v>
      </c>
      <c r="W504" s="1" t="s">
        <v>717</v>
      </c>
      <c r="X504" s="1" t="s">
        <v>36</v>
      </c>
      <c r="Y504" s="24">
        <v>42907</v>
      </c>
      <c r="Z504" s="4" t="s">
        <v>32</v>
      </c>
      <c r="AA504" s="41">
        <v>44287</v>
      </c>
      <c r="AB504" s="41" t="s">
        <v>38</v>
      </c>
      <c r="AC504" s="2" t="str">
        <f t="shared" si="134"/>
        <v>80</v>
      </c>
      <c r="AD504" s="2">
        <f t="shared" si="130"/>
        <v>8.26</v>
      </c>
      <c r="AE504" s="2">
        <f t="shared" si="135"/>
        <v>6.6079999999999997</v>
      </c>
      <c r="AF504" s="2" t="str">
        <f t="shared" si="142"/>
        <v>40</v>
      </c>
      <c r="AG504" s="1">
        <v>24</v>
      </c>
      <c r="AH504" s="36" t="s">
        <v>27</v>
      </c>
      <c r="AI504" s="1">
        <f t="shared" si="145"/>
        <v>150</v>
      </c>
      <c r="AJ504" s="1">
        <f t="shared" si="146"/>
        <v>0</v>
      </c>
      <c r="AK504" s="25">
        <v>150</v>
      </c>
      <c r="AL504" s="1">
        <v>0</v>
      </c>
      <c r="AM504" s="1">
        <f t="shared" si="138"/>
        <v>150</v>
      </c>
      <c r="AN504" s="1"/>
      <c r="AO504" s="42">
        <v>150</v>
      </c>
      <c r="AP504" s="17"/>
      <c r="AR504" s="143">
        <v>40</v>
      </c>
      <c r="AS504" s="143">
        <v>40</v>
      </c>
      <c r="AT504" s="144">
        <v>40</v>
      </c>
      <c r="AU504" s="12">
        <f t="shared" si="139"/>
        <v>120</v>
      </c>
      <c r="AV504" s="17">
        <v>40</v>
      </c>
      <c r="AW504" s="4">
        <v>10</v>
      </c>
      <c r="AZ504" s="20"/>
      <c r="BA504" s="14">
        <f t="shared" si="131"/>
        <v>50</v>
      </c>
      <c r="BB504" s="17"/>
      <c r="BF504" s="20"/>
      <c r="BG504" s="16">
        <f t="shared" si="132"/>
        <v>0</v>
      </c>
      <c r="BH504" s="16">
        <f t="shared" si="133"/>
        <v>170</v>
      </c>
    </row>
    <row r="505" spans="1:61" ht="25.5" customHeight="1" x14ac:dyDescent="0.25">
      <c r="A505" s="1" t="s">
        <v>1604</v>
      </c>
      <c r="B505" s="1" t="s">
        <v>1605</v>
      </c>
      <c r="C505" s="5" t="s">
        <v>1816</v>
      </c>
      <c r="D505" s="2">
        <v>0.56999999999999995</v>
      </c>
      <c r="E505" s="1" t="s">
        <v>1603</v>
      </c>
      <c r="F505" s="1" t="s">
        <v>73</v>
      </c>
      <c r="G505" s="1" t="s">
        <v>1606</v>
      </c>
      <c r="H505" s="1" t="s">
        <v>1823</v>
      </c>
      <c r="I505" s="1" t="s">
        <v>27</v>
      </c>
      <c r="J505" s="4" t="s">
        <v>804</v>
      </c>
      <c r="K505" s="1">
        <v>100</v>
      </c>
      <c r="L505" s="1">
        <v>0</v>
      </c>
      <c r="M505" s="1" t="s">
        <v>177</v>
      </c>
      <c r="N505" s="1" t="s">
        <v>1607</v>
      </c>
      <c r="O505" s="3" t="s">
        <v>33</v>
      </c>
      <c r="P505" s="4" t="s">
        <v>38</v>
      </c>
      <c r="Q505" s="10" t="s">
        <v>42</v>
      </c>
      <c r="R505" s="5"/>
      <c r="S505" s="5"/>
      <c r="T505" s="5"/>
      <c r="U505" s="36"/>
      <c r="V505" s="36"/>
      <c r="W505" s="36"/>
      <c r="X505" s="36" t="s">
        <v>36</v>
      </c>
      <c r="Y505" s="24">
        <v>43384</v>
      </c>
      <c r="Z505" s="4" t="s">
        <v>32</v>
      </c>
      <c r="AA505" s="24">
        <v>44480</v>
      </c>
      <c r="AB505" s="24"/>
      <c r="AC505" s="2" t="str">
        <f t="shared" si="134"/>
        <v>100</v>
      </c>
      <c r="AD505" s="2">
        <f t="shared" si="130"/>
        <v>0.56999999999999995</v>
      </c>
      <c r="AE505" s="2">
        <f t="shared" si="135"/>
        <v>0.56999999999999995</v>
      </c>
      <c r="AF505" s="1" t="str">
        <f t="shared" si="142"/>
        <v>5</v>
      </c>
      <c r="AG505" s="1">
        <v>12</v>
      </c>
      <c r="AH505" s="36" t="s">
        <v>27</v>
      </c>
      <c r="AI505" s="1">
        <f t="shared" si="145"/>
        <v>8</v>
      </c>
      <c r="AJ505" s="1">
        <f t="shared" si="146"/>
        <v>0</v>
      </c>
      <c r="AK505" s="25">
        <v>8</v>
      </c>
      <c r="AL505" s="1">
        <v>0</v>
      </c>
      <c r="AM505" s="1">
        <f t="shared" si="138"/>
        <v>8</v>
      </c>
      <c r="AN505" s="1"/>
      <c r="AO505" s="42">
        <v>8</v>
      </c>
      <c r="AP505" s="17"/>
      <c r="AQ505" s="4">
        <v>5</v>
      </c>
      <c r="AR505" s="4">
        <v>3</v>
      </c>
      <c r="AT505" s="20"/>
      <c r="AU505" s="12">
        <f t="shared" si="139"/>
        <v>8</v>
      </c>
      <c r="AV505" s="17"/>
      <c r="AZ505" s="20"/>
      <c r="BA505" s="14">
        <f t="shared" si="131"/>
        <v>0</v>
      </c>
      <c r="BB505" s="17"/>
      <c r="BF505" s="20"/>
      <c r="BG505" s="16">
        <f t="shared" si="132"/>
        <v>0</v>
      </c>
      <c r="BH505" s="16">
        <f t="shared" si="133"/>
        <v>8</v>
      </c>
    </row>
    <row r="506" spans="1:61" ht="25.5" customHeight="1" x14ac:dyDescent="0.25">
      <c r="A506" s="1" t="s">
        <v>1608</v>
      </c>
      <c r="B506" s="1" t="s">
        <v>1609</v>
      </c>
      <c r="C506" s="5" t="s">
        <v>1815</v>
      </c>
      <c r="D506" s="2">
        <v>0.87</v>
      </c>
      <c r="E506" s="1" t="s">
        <v>1603</v>
      </c>
      <c r="F506" s="1" t="s">
        <v>73</v>
      </c>
      <c r="G506" s="1" t="s">
        <v>1610</v>
      </c>
      <c r="H506" s="1" t="s">
        <v>1823</v>
      </c>
      <c r="I506" s="1" t="s">
        <v>27</v>
      </c>
      <c r="J506" s="4" t="s">
        <v>2970</v>
      </c>
      <c r="K506" s="1">
        <v>5</v>
      </c>
      <c r="L506" s="1">
        <v>95</v>
      </c>
      <c r="M506" s="1" t="s">
        <v>177</v>
      </c>
      <c r="N506" s="1" t="s">
        <v>1611</v>
      </c>
      <c r="O506" s="3" t="s">
        <v>33</v>
      </c>
      <c r="P506" s="4" t="s">
        <v>38</v>
      </c>
      <c r="Q506" s="10" t="s">
        <v>42</v>
      </c>
      <c r="R506" s="4" t="s">
        <v>117</v>
      </c>
      <c r="S506" s="4" t="s">
        <v>1833</v>
      </c>
      <c r="T506" s="4" t="s">
        <v>1818</v>
      </c>
      <c r="U506" s="1" t="s">
        <v>151</v>
      </c>
      <c r="V506" s="1" t="s">
        <v>1820</v>
      </c>
      <c r="W506" s="1" t="s">
        <v>1612</v>
      </c>
      <c r="X506" s="1" t="s">
        <v>36</v>
      </c>
      <c r="Y506" s="24">
        <v>43689</v>
      </c>
      <c r="Z506" s="4" t="s">
        <v>32</v>
      </c>
      <c r="AA506" s="24">
        <v>44785</v>
      </c>
      <c r="AB506" s="24"/>
      <c r="AC506" s="2" t="str">
        <f t="shared" si="134"/>
        <v>100</v>
      </c>
      <c r="AD506" s="2">
        <f t="shared" ref="AD506:AD569" si="147">D506</f>
        <v>0.87</v>
      </c>
      <c r="AE506" s="2">
        <f t="shared" si="135"/>
        <v>0.87</v>
      </c>
      <c r="AF506" s="1" t="str">
        <f t="shared" si="142"/>
        <v>10</v>
      </c>
      <c r="AG506" s="1">
        <v>18</v>
      </c>
      <c r="AH506" s="36" t="s">
        <v>27</v>
      </c>
      <c r="AI506" s="1">
        <f t="shared" si="145"/>
        <v>0.7</v>
      </c>
      <c r="AJ506" s="1">
        <f t="shared" si="146"/>
        <v>13.3</v>
      </c>
      <c r="AK506" s="25">
        <v>14</v>
      </c>
      <c r="AL506" s="1">
        <v>0</v>
      </c>
      <c r="AM506" s="1">
        <f t="shared" si="138"/>
        <v>14</v>
      </c>
      <c r="AN506" s="1"/>
      <c r="AO506" s="42">
        <v>14</v>
      </c>
      <c r="AP506" s="17"/>
      <c r="AQ506" s="4">
        <v>5</v>
      </c>
      <c r="AR506" s="4">
        <v>9</v>
      </c>
      <c r="AT506" s="20"/>
      <c r="AU506" s="12">
        <f t="shared" si="139"/>
        <v>14</v>
      </c>
      <c r="AV506" s="17"/>
      <c r="AZ506" s="20"/>
      <c r="BA506" s="14">
        <f t="shared" ref="BA506:BA569" si="148">AV506+AW506+AX506+AY506+AZ506</f>
        <v>0</v>
      </c>
      <c r="BB506" s="17"/>
      <c r="BF506" s="20"/>
      <c r="BG506" s="16">
        <f t="shared" ref="BG506:BG569" si="149">BB506+BC506+BD506+BE506+BF506</f>
        <v>0</v>
      </c>
      <c r="BH506" s="16">
        <f t="shared" ref="BH506:BH569" si="150">SUM(AU506,BA506,BG506)</f>
        <v>14</v>
      </c>
    </row>
    <row r="507" spans="1:61" ht="25.5" customHeight="1" x14ac:dyDescent="0.25">
      <c r="A507" s="1" t="s">
        <v>1613</v>
      </c>
      <c r="B507" s="1" t="s">
        <v>1614</v>
      </c>
      <c r="C507" s="5" t="s">
        <v>1816</v>
      </c>
      <c r="D507" s="2">
        <v>0.48</v>
      </c>
      <c r="E507" s="1" t="s">
        <v>1603</v>
      </c>
      <c r="F507" s="1" t="s">
        <v>73</v>
      </c>
      <c r="G507" s="4" t="s">
        <v>1615</v>
      </c>
      <c r="H507" s="1" t="s">
        <v>1823</v>
      </c>
      <c r="I507" s="1" t="s">
        <v>27</v>
      </c>
      <c r="J507" s="4" t="s">
        <v>2970</v>
      </c>
      <c r="K507" s="3">
        <v>20</v>
      </c>
      <c r="L507" s="3">
        <v>80</v>
      </c>
      <c r="M507" s="4" t="s">
        <v>989</v>
      </c>
      <c r="N507" s="4" t="s">
        <v>1616</v>
      </c>
      <c r="O507" s="3" t="s">
        <v>33</v>
      </c>
      <c r="P507" s="4" t="s">
        <v>38</v>
      </c>
      <c r="Q507" s="10" t="s">
        <v>42</v>
      </c>
      <c r="R507" s="5"/>
      <c r="S507" s="5"/>
      <c r="T507" s="5"/>
      <c r="U507" s="5"/>
      <c r="V507" s="5"/>
      <c r="W507" s="5"/>
      <c r="X507" s="5" t="s">
        <v>36</v>
      </c>
      <c r="Y507" s="24">
        <v>43075</v>
      </c>
      <c r="Z507" s="4" t="s">
        <v>38</v>
      </c>
      <c r="AA507" s="24" t="s">
        <v>27</v>
      </c>
      <c r="AB507" s="24"/>
      <c r="AC507" s="2" t="str">
        <f t="shared" si="134"/>
        <v>100</v>
      </c>
      <c r="AD507" s="2">
        <f t="shared" si="147"/>
        <v>0.48</v>
      </c>
      <c r="AE507" s="2">
        <f t="shared" si="135"/>
        <v>0.48</v>
      </c>
      <c r="AF507" s="1" t="str">
        <f t="shared" si="142"/>
        <v>5</v>
      </c>
      <c r="AG507" s="1" t="s">
        <v>829</v>
      </c>
      <c r="AH507" s="36" t="s">
        <v>27</v>
      </c>
      <c r="AI507" s="1">
        <f t="shared" si="145"/>
        <v>1.6</v>
      </c>
      <c r="AJ507" s="1">
        <f t="shared" si="146"/>
        <v>6.4</v>
      </c>
      <c r="AK507" s="25">
        <v>8</v>
      </c>
      <c r="AL507" s="1">
        <v>0</v>
      </c>
      <c r="AM507" s="1">
        <f t="shared" si="138"/>
        <v>8</v>
      </c>
      <c r="AN507" s="1"/>
      <c r="AO507" s="26">
        <v>7</v>
      </c>
      <c r="AP507" s="17">
        <v>5</v>
      </c>
      <c r="AQ507" s="4">
        <v>2</v>
      </c>
      <c r="AT507" s="20"/>
      <c r="AU507" s="12">
        <f t="shared" si="139"/>
        <v>7</v>
      </c>
      <c r="AV507" s="17"/>
      <c r="AZ507" s="20"/>
      <c r="BA507" s="14">
        <f t="shared" si="148"/>
        <v>0</v>
      </c>
      <c r="BB507" s="17"/>
      <c r="BF507" s="20"/>
      <c r="BG507" s="16">
        <f t="shared" si="149"/>
        <v>0</v>
      </c>
      <c r="BH507" s="16">
        <f t="shared" si="150"/>
        <v>7</v>
      </c>
    </row>
    <row r="508" spans="1:61" ht="25.5" customHeight="1" x14ac:dyDescent="0.25">
      <c r="A508" s="1" t="s">
        <v>1621</v>
      </c>
      <c r="B508" s="1" t="s">
        <v>1622</v>
      </c>
      <c r="C508" s="1" t="s">
        <v>1806</v>
      </c>
      <c r="D508" s="2">
        <v>2.67</v>
      </c>
      <c r="E508" s="1" t="s">
        <v>1244</v>
      </c>
      <c r="F508" s="1" t="s">
        <v>29</v>
      </c>
      <c r="G508" s="1" t="s">
        <v>27</v>
      </c>
      <c r="H508" s="1" t="s">
        <v>27</v>
      </c>
      <c r="I508" s="1" t="s">
        <v>27</v>
      </c>
      <c r="J508" s="4" t="s">
        <v>804</v>
      </c>
      <c r="K508" s="4">
        <v>100</v>
      </c>
      <c r="L508" s="4">
        <v>0</v>
      </c>
      <c r="M508" s="4" t="s">
        <v>30</v>
      </c>
      <c r="N508" s="4" t="s">
        <v>1623</v>
      </c>
      <c r="O508" s="3" t="s">
        <v>33</v>
      </c>
      <c r="P508" s="3" t="s">
        <v>38</v>
      </c>
      <c r="Q508" s="74" t="s">
        <v>42</v>
      </c>
      <c r="R508" s="4" t="s">
        <v>1624</v>
      </c>
      <c r="S508" s="4" t="s">
        <v>2153</v>
      </c>
      <c r="T508" s="6" t="s">
        <v>2163</v>
      </c>
      <c r="U508" s="4" t="s">
        <v>136</v>
      </c>
      <c r="V508" s="4" t="s">
        <v>1820</v>
      </c>
      <c r="W508" s="4" t="s">
        <v>1967</v>
      </c>
      <c r="X508" s="4" t="s">
        <v>36</v>
      </c>
      <c r="Y508" s="1" t="s">
        <v>27</v>
      </c>
      <c r="Z508" s="1" t="s">
        <v>27</v>
      </c>
      <c r="AA508" s="1" t="s">
        <v>27</v>
      </c>
      <c r="AB508" s="1"/>
      <c r="AC508" s="2" t="str">
        <f t="shared" si="134"/>
        <v>85</v>
      </c>
      <c r="AD508" s="2">
        <f t="shared" si="147"/>
        <v>2.67</v>
      </c>
      <c r="AE508" s="2">
        <f t="shared" si="135"/>
        <v>2.2694999999999999</v>
      </c>
      <c r="AF508" s="2" t="str">
        <f t="shared" si="142"/>
        <v>30</v>
      </c>
      <c r="AG508" s="1" t="str">
        <f>IF(AK508&lt;=10,"24",IF(AK508&gt;10,"30"))</f>
        <v>30</v>
      </c>
      <c r="AH508" s="1">
        <v>30</v>
      </c>
      <c r="AI508" s="1">
        <f t="shared" si="145"/>
        <v>68.084999999999994</v>
      </c>
      <c r="AJ508" s="1">
        <f t="shared" si="146"/>
        <v>0</v>
      </c>
      <c r="AK508" s="7">
        <f>AE508*AH508</f>
        <v>68.084999999999994</v>
      </c>
      <c r="AL508" s="7">
        <v>0</v>
      </c>
      <c r="AM508" s="7">
        <f t="shared" si="138"/>
        <v>68.084999999999994</v>
      </c>
      <c r="AN508" s="7"/>
      <c r="AO508" s="8">
        <v>68</v>
      </c>
      <c r="AP508" s="9"/>
      <c r="AQ508" s="10"/>
      <c r="AR508" s="4">
        <v>15</v>
      </c>
      <c r="AS508" s="4">
        <v>30</v>
      </c>
      <c r="AT508" s="11">
        <v>23</v>
      </c>
      <c r="AU508" s="12">
        <f t="shared" si="139"/>
        <v>68</v>
      </c>
      <c r="AV508" s="13"/>
      <c r="AW508" s="1"/>
      <c r="AX508" s="1"/>
      <c r="AY508" s="1"/>
      <c r="AZ508" s="15"/>
      <c r="BA508" s="14">
        <f t="shared" si="148"/>
        <v>0</v>
      </c>
      <c r="BB508" s="9"/>
      <c r="BC508" s="1"/>
      <c r="BD508" s="1"/>
      <c r="BE508" s="1"/>
      <c r="BF508" s="15"/>
      <c r="BG508" s="16">
        <f t="shared" si="149"/>
        <v>0</v>
      </c>
      <c r="BH508" s="16">
        <f t="shared" si="150"/>
        <v>68</v>
      </c>
    </row>
    <row r="509" spans="1:61" ht="25.5" customHeight="1" x14ac:dyDescent="0.25">
      <c r="A509" s="1" t="s">
        <v>1617</v>
      </c>
      <c r="B509" s="1" t="s">
        <v>1618</v>
      </c>
      <c r="C509" s="1" t="s">
        <v>1806</v>
      </c>
      <c r="D509" s="2">
        <v>2.61</v>
      </c>
      <c r="E509" s="1" t="s">
        <v>1244</v>
      </c>
      <c r="F509" s="1" t="s">
        <v>29</v>
      </c>
      <c r="G509" s="1" t="s">
        <v>27</v>
      </c>
      <c r="H509" s="1" t="s">
        <v>27</v>
      </c>
      <c r="I509" s="1" t="s">
        <v>27</v>
      </c>
      <c r="J509" s="4" t="s">
        <v>804</v>
      </c>
      <c r="K509" s="3">
        <v>100</v>
      </c>
      <c r="L509" s="3">
        <v>0</v>
      </c>
      <c r="M509" s="4" t="s">
        <v>30</v>
      </c>
      <c r="N509" s="4" t="s">
        <v>1619</v>
      </c>
      <c r="O509" s="4" t="s">
        <v>2250</v>
      </c>
      <c r="P509" s="3" t="s">
        <v>38</v>
      </c>
      <c r="Q509" s="5" t="s">
        <v>1620</v>
      </c>
      <c r="R509" s="4" t="s">
        <v>1836</v>
      </c>
      <c r="S509" s="19" t="s">
        <v>1835</v>
      </c>
      <c r="T509" s="6" t="s">
        <v>2163</v>
      </c>
      <c r="U509" s="4" t="s">
        <v>151</v>
      </c>
      <c r="V509" s="4" t="s">
        <v>1820</v>
      </c>
      <c r="W509" s="4" t="s">
        <v>1889</v>
      </c>
      <c r="X509" s="4" t="s">
        <v>36</v>
      </c>
      <c r="Y509" s="1" t="s">
        <v>27</v>
      </c>
      <c r="Z509" s="1" t="s">
        <v>27</v>
      </c>
      <c r="AA509" s="1" t="s">
        <v>27</v>
      </c>
      <c r="AB509" s="1"/>
      <c r="AC509" s="2" t="str">
        <f t="shared" si="134"/>
        <v>85</v>
      </c>
      <c r="AD509" s="2">
        <f t="shared" si="147"/>
        <v>2.61</v>
      </c>
      <c r="AE509" s="2">
        <f t="shared" si="135"/>
        <v>2.2185000000000001</v>
      </c>
      <c r="AF509" s="2" t="str">
        <f t="shared" si="142"/>
        <v>30</v>
      </c>
      <c r="AG509" s="1" t="str">
        <f>IF(AK509&lt;=10,"24",IF(AK509&gt;10,"30"))</f>
        <v>30</v>
      </c>
      <c r="AH509" s="1">
        <v>30</v>
      </c>
      <c r="AI509" s="1">
        <f t="shared" si="145"/>
        <v>66.555000000000007</v>
      </c>
      <c r="AJ509" s="1">
        <f t="shared" si="146"/>
        <v>0</v>
      </c>
      <c r="AK509" s="7">
        <f>AE509*AH509</f>
        <v>66.555000000000007</v>
      </c>
      <c r="AL509" s="7">
        <v>0</v>
      </c>
      <c r="AM509" s="7">
        <f t="shared" si="138"/>
        <v>66.555000000000007</v>
      </c>
      <c r="AN509" s="7"/>
      <c r="AO509" s="8">
        <v>67</v>
      </c>
      <c r="AP509" s="9"/>
      <c r="AQ509" s="1"/>
      <c r="AR509" s="4">
        <v>15</v>
      </c>
      <c r="AS509" s="4">
        <v>30</v>
      </c>
      <c r="AT509" s="15">
        <v>22</v>
      </c>
      <c r="AU509" s="12">
        <f t="shared" si="139"/>
        <v>67</v>
      </c>
      <c r="AV509" s="9"/>
      <c r="AW509" s="1"/>
      <c r="AX509" s="1"/>
      <c r="AY509" s="1"/>
      <c r="AZ509" s="15"/>
      <c r="BA509" s="14">
        <f t="shared" si="148"/>
        <v>0</v>
      </c>
      <c r="BB509" s="9"/>
      <c r="BC509" s="1"/>
      <c r="BD509" s="1"/>
      <c r="BE509" s="1"/>
      <c r="BF509" s="15"/>
      <c r="BG509" s="16">
        <f t="shared" si="149"/>
        <v>0</v>
      </c>
      <c r="BH509" s="16">
        <f t="shared" si="150"/>
        <v>67</v>
      </c>
    </row>
    <row r="510" spans="1:61" ht="25.5" customHeight="1" x14ac:dyDescent="0.25">
      <c r="A510" s="1" t="s">
        <v>1625</v>
      </c>
      <c r="B510" s="1" t="s">
        <v>1626</v>
      </c>
      <c r="C510" s="1" t="s">
        <v>1806</v>
      </c>
      <c r="D510" s="2">
        <v>3.54</v>
      </c>
      <c r="E510" s="1" t="s">
        <v>1244</v>
      </c>
      <c r="F510" s="1" t="s">
        <v>29</v>
      </c>
      <c r="G510" s="1" t="s">
        <v>27</v>
      </c>
      <c r="H510" s="1" t="s">
        <v>27</v>
      </c>
      <c r="I510" s="1" t="s">
        <v>27</v>
      </c>
      <c r="J510" s="4" t="s">
        <v>804</v>
      </c>
      <c r="K510" s="4">
        <v>100</v>
      </c>
      <c r="L510" s="4">
        <v>0</v>
      </c>
      <c r="M510" s="4" t="s">
        <v>1977</v>
      </c>
      <c r="N510" s="4" t="s">
        <v>1627</v>
      </c>
      <c r="O510" s="3" t="s">
        <v>33</v>
      </c>
      <c r="P510" s="3" t="s">
        <v>38</v>
      </c>
      <c r="Q510" s="5" t="s">
        <v>42</v>
      </c>
      <c r="R510" s="4" t="s">
        <v>2556</v>
      </c>
      <c r="S510" s="4" t="s">
        <v>2090</v>
      </c>
      <c r="T510" s="6" t="s">
        <v>2163</v>
      </c>
      <c r="U510" s="4" t="s">
        <v>151</v>
      </c>
      <c r="V510" s="4" t="s">
        <v>1820</v>
      </c>
      <c r="W510" s="4" t="s">
        <v>147</v>
      </c>
      <c r="X510" s="4" t="s">
        <v>36</v>
      </c>
      <c r="Y510" s="1" t="s">
        <v>27</v>
      </c>
      <c r="Z510" s="1" t="s">
        <v>27</v>
      </c>
      <c r="AA510" s="1" t="s">
        <v>27</v>
      </c>
      <c r="AB510" s="1"/>
      <c r="AC510" s="2" t="str">
        <f t="shared" si="134"/>
        <v>85</v>
      </c>
      <c r="AD510" s="2">
        <f t="shared" si="147"/>
        <v>3.54</v>
      </c>
      <c r="AE510" s="2">
        <f t="shared" si="135"/>
        <v>3.0089999999999999</v>
      </c>
      <c r="AF510" s="2" t="str">
        <f t="shared" si="142"/>
        <v>30</v>
      </c>
      <c r="AG510" s="1" t="str">
        <f>IF(AK510&lt;=10,"24",IF(AK510&gt;10,"30"))</f>
        <v>30</v>
      </c>
      <c r="AH510" s="1">
        <v>30</v>
      </c>
      <c r="AI510" s="1">
        <f t="shared" si="145"/>
        <v>90.27</v>
      </c>
      <c r="AJ510" s="1">
        <f t="shared" si="146"/>
        <v>0</v>
      </c>
      <c r="AK510" s="7">
        <f>AE510*AH510</f>
        <v>90.27</v>
      </c>
      <c r="AL510" s="7">
        <v>0</v>
      </c>
      <c r="AM510" s="7">
        <f t="shared" si="138"/>
        <v>90.27</v>
      </c>
      <c r="AN510" s="7"/>
      <c r="AO510" s="8">
        <v>90</v>
      </c>
      <c r="AP510" s="9"/>
      <c r="AQ510" s="10"/>
      <c r="AR510" s="1">
        <v>15</v>
      </c>
      <c r="AS510" s="1">
        <v>30</v>
      </c>
      <c r="AT510" s="15">
        <v>30</v>
      </c>
      <c r="AU510" s="12">
        <f t="shared" si="139"/>
        <v>75</v>
      </c>
      <c r="AV510" s="13">
        <v>15</v>
      </c>
      <c r="AW510" s="10"/>
      <c r="AX510" s="10"/>
      <c r="AY510" s="10"/>
      <c r="AZ510" s="11"/>
      <c r="BA510" s="14">
        <f t="shared" si="148"/>
        <v>15</v>
      </c>
      <c r="BB510" s="9"/>
      <c r="BC510" s="1"/>
      <c r="BD510" s="1"/>
      <c r="BE510" s="1"/>
      <c r="BF510" s="15"/>
      <c r="BG510" s="16">
        <f t="shared" si="149"/>
        <v>0</v>
      </c>
      <c r="BH510" s="16">
        <f t="shared" si="150"/>
        <v>90</v>
      </c>
    </row>
    <row r="511" spans="1:61" ht="25.5" customHeight="1" x14ac:dyDescent="0.25">
      <c r="A511" s="4" t="s">
        <v>1242</v>
      </c>
      <c r="B511" s="21" t="s">
        <v>1243</v>
      </c>
      <c r="C511" s="5" t="s">
        <v>1816</v>
      </c>
      <c r="D511" s="53">
        <v>0.01</v>
      </c>
      <c r="E511" s="18" t="s">
        <v>1244</v>
      </c>
      <c r="F511" s="18" t="s">
        <v>29</v>
      </c>
      <c r="G511" s="18" t="s">
        <v>1245</v>
      </c>
      <c r="H511" s="1" t="s">
        <v>1823</v>
      </c>
      <c r="I511" s="1" t="s">
        <v>27</v>
      </c>
      <c r="J511" s="18" t="s">
        <v>804</v>
      </c>
      <c r="K511" s="22">
        <v>100</v>
      </c>
      <c r="L511" s="18">
        <v>0</v>
      </c>
      <c r="M511" s="23" t="s">
        <v>811</v>
      </c>
      <c r="N511" s="23" t="s">
        <v>28</v>
      </c>
      <c r="O511" s="3" t="s">
        <v>33</v>
      </c>
      <c r="P511" s="4" t="s">
        <v>38</v>
      </c>
      <c r="Q511" s="10" t="s">
        <v>42</v>
      </c>
      <c r="R511" s="5"/>
      <c r="S511" s="5"/>
      <c r="T511" s="5"/>
      <c r="U511" s="5"/>
      <c r="V511" s="5"/>
      <c r="W511" s="5"/>
      <c r="X511" s="5" t="s">
        <v>36</v>
      </c>
      <c r="Y511" s="24">
        <v>43510</v>
      </c>
      <c r="Z511" s="4" t="s">
        <v>38</v>
      </c>
      <c r="AA511" s="24" t="s">
        <v>27</v>
      </c>
      <c r="AB511" s="24"/>
      <c r="AC511" s="2" t="str">
        <f t="shared" si="134"/>
        <v>100</v>
      </c>
      <c r="AD511" s="2">
        <f t="shared" si="147"/>
        <v>0.01</v>
      </c>
      <c r="AE511" s="2">
        <f t="shared" si="135"/>
        <v>0.01</v>
      </c>
      <c r="AF511" s="1" t="str">
        <f t="shared" si="142"/>
        <v>5</v>
      </c>
      <c r="AG511" s="1" t="s">
        <v>829</v>
      </c>
      <c r="AH511" s="1" t="s">
        <v>27</v>
      </c>
      <c r="AI511" s="1">
        <f t="shared" si="145"/>
        <v>1</v>
      </c>
      <c r="AJ511" s="1">
        <f t="shared" si="146"/>
        <v>0</v>
      </c>
      <c r="AK511" s="25">
        <v>1</v>
      </c>
      <c r="AL511" s="1">
        <v>0</v>
      </c>
      <c r="AM511" s="1">
        <f t="shared" si="138"/>
        <v>1</v>
      </c>
      <c r="AN511" s="1"/>
      <c r="AO511" s="47">
        <v>1</v>
      </c>
      <c r="AP511" s="27">
        <v>1</v>
      </c>
      <c r="AQ511" s="25"/>
      <c r="AR511" s="28"/>
      <c r="AS511" s="25"/>
      <c r="AT511" s="11"/>
      <c r="AU511" s="12">
        <f t="shared" si="139"/>
        <v>1</v>
      </c>
      <c r="AV511" s="30"/>
      <c r="AW511" s="28"/>
      <c r="AX511" s="28"/>
      <c r="AY511" s="28"/>
      <c r="AZ511" s="39"/>
      <c r="BA511" s="14">
        <f t="shared" si="148"/>
        <v>0</v>
      </c>
      <c r="BB511" s="30"/>
      <c r="BC511" s="1"/>
      <c r="BD511" s="1"/>
      <c r="BE511" s="1"/>
      <c r="BF511" s="15"/>
      <c r="BG511" s="16">
        <f t="shared" si="149"/>
        <v>0</v>
      </c>
      <c r="BH511" s="16">
        <f t="shared" si="150"/>
        <v>1</v>
      </c>
    </row>
    <row r="512" spans="1:61" ht="25.5" customHeight="1" x14ac:dyDescent="0.25">
      <c r="A512" s="1" t="s">
        <v>1628</v>
      </c>
      <c r="B512" s="1" t="s">
        <v>1629</v>
      </c>
      <c r="C512" s="5" t="s">
        <v>1816</v>
      </c>
      <c r="D512" s="2">
        <v>0.43</v>
      </c>
      <c r="E512" s="1" t="s">
        <v>1244</v>
      </c>
      <c r="F512" s="1" t="s">
        <v>29</v>
      </c>
      <c r="G512" s="4" t="s">
        <v>1630</v>
      </c>
      <c r="H512" s="1" t="s">
        <v>1823</v>
      </c>
      <c r="I512" s="1" t="s">
        <v>27</v>
      </c>
      <c r="J512" s="4" t="s">
        <v>95</v>
      </c>
      <c r="K512" s="4">
        <v>50</v>
      </c>
      <c r="L512" s="4">
        <v>50</v>
      </c>
      <c r="M512" s="4" t="s">
        <v>946</v>
      </c>
      <c r="N512" s="4" t="s">
        <v>1631</v>
      </c>
      <c r="O512" s="3" t="s">
        <v>33</v>
      </c>
      <c r="P512" s="4" t="s">
        <v>38</v>
      </c>
      <c r="Q512" s="10" t="s">
        <v>42</v>
      </c>
      <c r="R512" s="5"/>
      <c r="S512" s="5"/>
      <c r="T512" s="5"/>
      <c r="U512" s="5"/>
      <c r="V512" s="5"/>
      <c r="W512" s="5"/>
      <c r="X512" s="5" t="s">
        <v>36</v>
      </c>
      <c r="Y512" s="35">
        <v>43850</v>
      </c>
      <c r="Z512" s="5" t="s">
        <v>32</v>
      </c>
      <c r="AA512" s="35">
        <v>44946</v>
      </c>
      <c r="AB512" s="35"/>
      <c r="AC512" s="2" t="str">
        <f t="shared" si="134"/>
        <v>100</v>
      </c>
      <c r="AD512" s="2">
        <f t="shared" si="147"/>
        <v>0.43</v>
      </c>
      <c r="AE512" s="2">
        <f t="shared" si="135"/>
        <v>0.43</v>
      </c>
      <c r="AF512" s="1" t="str">
        <f t="shared" si="142"/>
        <v>5</v>
      </c>
      <c r="AG512" s="1">
        <v>12</v>
      </c>
      <c r="AH512" s="36" t="s">
        <v>27</v>
      </c>
      <c r="AI512" s="1">
        <f t="shared" si="145"/>
        <v>1.5</v>
      </c>
      <c r="AJ512" s="1">
        <f t="shared" si="146"/>
        <v>1.5</v>
      </c>
      <c r="AK512" s="36">
        <v>3</v>
      </c>
      <c r="AL512" s="1">
        <v>0</v>
      </c>
      <c r="AM512" s="1">
        <f t="shared" si="138"/>
        <v>3</v>
      </c>
      <c r="AN512" s="1"/>
      <c r="AO512" s="47">
        <v>3</v>
      </c>
      <c r="AP512" s="17"/>
      <c r="AQ512" s="4">
        <v>3</v>
      </c>
      <c r="AT512" s="20"/>
      <c r="AU512" s="12">
        <f t="shared" si="139"/>
        <v>3</v>
      </c>
      <c r="AV512" s="17"/>
      <c r="AZ512" s="20"/>
      <c r="BA512" s="14">
        <f t="shared" si="148"/>
        <v>0</v>
      </c>
      <c r="BB512" s="17"/>
      <c r="BF512" s="20"/>
      <c r="BG512" s="16">
        <f t="shared" si="149"/>
        <v>0</v>
      </c>
      <c r="BH512" s="16">
        <f t="shared" si="150"/>
        <v>3</v>
      </c>
    </row>
    <row r="513" spans="1:60" ht="25.5" customHeight="1" x14ac:dyDescent="0.25">
      <c r="A513" s="4" t="s">
        <v>1246</v>
      </c>
      <c r="B513" s="4" t="s">
        <v>1247</v>
      </c>
      <c r="C513" s="5" t="s">
        <v>1816</v>
      </c>
      <c r="D513" s="21">
        <v>7.0000000000000007E-2</v>
      </c>
      <c r="E513" s="4" t="s">
        <v>1244</v>
      </c>
      <c r="F513" s="4" t="s">
        <v>29</v>
      </c>
      <c r="G513" s="4" t="s">
        <v>1248</v>
      </c>
      <c r="H513" s="1" t="s">
        <v>1823</v>
      </c>
      <c r="I513" s="1" t="s">
        <v>27</v>
      </c>
      <c r="J513" s="4" t="s">
        <v>2970</v>
      </c>
      <c r="K513" s="4">
        <v>20</v>
      </c>
      <c r="L513" s="4">
        <v>80</v>
      </c>
      <c r="M513" s="23" t="s">
        <v>1249</v>
      </c>
      <c r="N513" s="23" t="s">
        <v>28</v>
      </c>
      <c r="O513" s="3" t="s">
        <v>33</v>
      </c>
      <c r="P513" s="4" t="s">
        <v>38</v>
      </c>
      <c r="Q513" s="10" t="s">
        <v>42</v>
      </c>
      <c r="R513" s="5"/>
      <c r="S513" s="5"/>
      <c r="T513" s="5"/>
      <c r="U513" s="5"/>
      <c r="V513" s="5"/>
      <c r="W513" s="5"/>
      <c r="X513" s="5" t="s">
        <v>36</v>
      </c>
      <c r="Y513" s="24">
        <v>43110</v>
      </c>
      <c r="Z513" s="4" t="s">
        <v>32</v>
      </c>
      <c r="AA513" s="24">
        <v>44206</v>
      </c>
      <c r="AB513" s="24"/>
      <c r="AC513" s="2" t="str">
        <f t="shared" si="134"/>
        <v>100</v>
      </c>
      <c r="AD513" s="2">
        <f t="shared" si="147"/>
        <v>7.0000000000000007E-2</v>
      </c>
      <c r="AE513" s="2">
        <f t="shared" si="135"/>
        <v>7.0000000000000007E-2</v>
      </c>
      <c r="AF513" s="1" t="str">
        <f t="shared" si="142"/>
        <v>5</v>
      </c>
      <c r="AG513" s="1">
        <v>12</v>
      </c>
      <c r="AH513" s="1" t="s">
        <v>27</v>
      </c>
      <c r="AI513" s="1">
        <f t="shared" si="145"/>
        <v>0.2</v>
      </c>
      <c r="AJ513" s="1">
        <f t="shared" si="146"/>
        <v>0.8</v>
      </c>
      <c r="AK513" s="25">
        <v>1</v>
      </c>
      <c r="AL513" s="1">
        <v>0</v>
      </c>
      <c r="AM513" s="1">
        <f t="shared" si="138"/>
        <v>1</v>
      </c>
      <c r="AN513" s="1"/>
      <c r="AO513" s="42">
        <v>1</v>
      </c>
      <c r="AP513" s="27"/>
      <c r="AQ513" s="28">
        <v>1</v>
      </c>
      <c r="AR513" s="25"/>
      <c r="AT513" s="29"/>
      <c r="AU513" s="12">
        <f t="shared" si="139"/>
        <v>1</v>
      </c>
      <c r="AV513" s="30"/>
      <c r="AW513" s="28"/>
      <c r="AX513" s="1"/>
      <c r="AY513" s="1"/>
      <c r="AZ513" s="15"/>
      <c r="BA513" s="14">
        <f t="shared" si="148"/>
        <v>0</v>
      </c>
      <c r="BB513" s="9"/>
      <c r="BC513" s="1"/>
      <c r="BD513" s="1"/>
      <c r="BE513" s="1"/>
      <c r="BF513" s="15"/>
      <c r="BG513" s="16">
        <f t="shared" si="149"/>
        <v>0</v>
      </c>
      <c r="BH513" s="16">
        <f t="shared" si="150"/>
        <v>1</v>
      </c>
    </row>
    <row r="514" spans="1:60" ht="25.5" customHeight="1" x14ac:dyDescent="0.25">
      <c r="A514" s="5" t="s">
        <v>1250</v>
      </c>
      <c r="B514" s="5" t="s">
        <v>1251</v>
      </c>
      <c r="C514" s="5" t="s">
        <v>1816</v>
      </c>
      <c r="D514" s="5">
        <v>0.02</v>
      </c>
      <c r="E514" s="5" t="s">
        <v>1244</v>
      </c>
      <c r="F514" s="5" t="s">
        <v>29</v>
      </c>
      <c r="G514" s="5" t="s">
        <v>1252</v>
      </c>
      <c r="H514" s="1" t="s">
        <v>1823</v>
      </c>
      <c r="I514" s="1" t="s">
        <v>27</v>
      </c>
      <c r="J514" s="5" t="s">
        <v>2970</v>
      </c>
      <c r="K514" s="5">
        <v>0</v>
      </c>
      <c r="L514" s="5">
        <v>100</v>
      </c>
      <c r="M514" s="5" t="s">
        <v>1253</v>
      </c>
      <c r="N514" s="5" t="s">
        <v>28</v>
      </c>
      <c r="O514" s="3" t="s">
        <v>33</v>
      </c>
      <c r="P514" s="4" t="s">
        <v>38</v>
      </c>
      <c r="Q514" s="10" t="s">
        <v>42</v>
      </c>
      <c r="R514" s="5"/>
      <c r="S514" s="5"/>
      <c r="T514" s="5"/>
      <c r="U514" s="5"/>
      <c r="V514" s="5"/>
      <c r="W514" s="5"/>
      <c r="X514" s="5" t="s">
        <v>36</v>
      </c>
      <c r="Y514" s="35">
        <v>43731</v>
      </c>
      <c r="Z514" s="5" t="s">
        <v>32</v>
      </c>
      <c r="AA514" s="35">
        <v>44827</v>
      </c>
      <c r="AB514" s="35"/>
      <c r="AC514" s="2" t="str">
        <f t="shared" ref="AC514:AC577" si="151">IF(AD514&lt;=1,"100",IF(AD514&lt;=5,"85",IF(AD514&lt;=10,"80",IF(AD514&gt;10,"65"))))</f>
        <v>100</v>
      </c>
      <c r="AD514" s="2">
        <f t="shared" si="147"/>
        <v>0.02</v>
      </c>
      <c r="AE514" s="2">
        <f t="shared" ref="AE514:AE577" si="152">(AD514*AC514)/100</f>
        <v>0.02</v>
      </c>
      <c r="AF514" s="1" t="str">
        <f t="shared" si="142"/>
        <v>5</v>
      </c>
      <c r="AG514" s="1">
        <v>12</v>
      </c>
      <c r="AH514" s="36" t="s">
        <v>27</v>
      </c>
      <c r="AI514" s="1">
        <f t="shared" si="145"/>
        <v>0</v>
      </c>
      <c r="AJ514" s="1">
        <f t="shared" si="146"/>
        <v>4</v>
      </c>
      <c r="AK514" s="36">
        <v>4</v>
      </c>
      <c r="AL514" s="1">
        <v>0</v>
      </c>
      <c r="AM514" s="1">
        <f t="shared" ref="AM514:AM577" si="153">AK514-AL514</f>
        <v>4</v>
      </c>
      <c r="AN514" s="1"/>
      <c r="AO514" s="47">
        <v>4</v>
      </c>
      <c r="AP514" s="38"/>
      <c r="AQ514" s="28">
        <v>4</v>
      </c>
      <c r="AR514" s="25"/>
      <c r="AT514" s="48"/>
      <c r="AU514" s="12">
        <f t="shared" ref="AU514:AU577" si="154">AP514+AQ514+AR514+AS514+AT514-AL514</f>
        <v>4</v>
      </c>
      <c r="AV514" s="30"/>
      <c r="AW514" s="28"/>
      <c r="AX514" s="36"/>
      <c r="AY514" s="36"/>
      <c r="AZ514" s="40"/>
      <c r="BA514" s="14">
        <f t="shared" si="148"/>
        <v>0</v>
      </c>
      <c r="BB514" s="49"/>
      <c r="BC514" s="36"/>
      <c r="BD514" s="36"/>
      <c r="BE514" s="36"/>
      <c r="BF514" s="40"/>
      <c r="BG514" s="16">
        <f t="shared" si="149"/>
        <v>0</v>
      </c>
      <c r="BH514" s="16">
        <f t="shared" si="150"/>
        <v>4</v>
      </c>
    </row>
    <row r="515" spans="1:60" ht="25.5" customHeight="1" x14ac:dyDescent="0.25">
      <c r="A515" s="4" t="s">
        <v>2645</v>
      </c>
      <c r="B515" s="4" t="s">
        <v>2635</v>
      </c>
      <c r="C515" s="5" t="s">
        <v>1816</v>
      </c>
      <c r="D515" s="4">
        <v>0.08</v>
      </c>
      <c r="E515" s="4" t="s">
        <v>1244</v>
      </c>
      <c r="F515" s="4" t="s">
        <v>29</v>
      </c>
      <c r="G515" s="5" t="s">
        <v>2631</v>
      </c>
      <c r="H515" s="4" t="s">
        <v>1823</v>
      </c>
      <c r="I515" s="4" t="s">
        <v>27</v>
      </c>
      <c r="J515" s="5" t="s">
        <v>2970</v>
      </c>
      <c r="K515" s="5">
        <v>0</v>
      </c>
      <c r="L515" s="5">
        <v>100</v>
      </c>
      <c r="M515" s="4" t="s">
        <v>28</v>
      </c>
      <c r="N515" s="4" t="s">
        <v>2653</v>
      </c>
      <c r="O515" s="3" t="s">
        <v>33</v>
      </c>
      <c r="P515" s="4" t="s">
        <v>38</v>
      </c>
      <c r="Q515" s="1" t="s">
        <v>42</v>
      </c>
      <c r="X515" s="4" t="s">
        <v>2613</v>
      </c>
      <c r="Y515" s="51">
        <v>43447</v>
      </c>
      <c r="Z515" s="5" t="s">
        <v>32</v>
      </c>
      <c r="AA515" s="51">
        <v>44543</v>
      </c>
      <c r="AC515" s="2" t="str">
        <f t="shared" si="151"/>
        <v>100</v>
      </c>
      <c r="AD515" s="2">
        <f t="shared" si="147"/>
        <v>0.08</v>
      </c>
      <c r="AE515" s="2">
        <f t="shared" si="152"/>
        <v>0.08</v>
      </c>
      <c r="AF515" s="1" t="str">
        <f t="shared" si="142"/>
        <v>5</v>
      </c>
      <c r="AG515" s="1">
        <v>12</v>
      </c>
      <c r="AH515" s="36" t="s">
        <v>27</v>
      </c>
      <c r="AI515" s="1">
        <f t="shared" si="145"/>
        <v>0</v>
      </c>
      <c r="AJ515" s="1">
        <f t="shared" si="146"/>
        <v>1</v>
      </c>
      <c r="AK515" s="4">
        <v>1</v>
      </c>
      <c r="AL515" s="4">
        <v>1</v>
      </c>
      <c r="AM515" s="1">
        <f t="shared" si="153"/>
        <v>0</v>
      </c>
      <c r="AO515" s="26">
        <v>1</v>
      </c>
      <c r="AP515" s="17"/>
      <c r="AQ515" s="4">
        <v>1</v>
      </c>
      <c r="AT515" s="20"/>
      <c r="AU515" s="12">
        <f t="shared" si="154"/>
        <v>0</v>
      </c>
      <c r="AV515" s="17"/>
      <c r="AZ515" s="20"/>
      <c r="BA515" s="14">
        <f t="shared" si="148"/>
        <v>0</v>
      </c>
      <c r="BB515" s="17"/>
      <c r="BF515" s="20"/>
      <c r="BG515" s="16">
        <f t="shared" si="149"/>
        <v>0</v>
      </c>
      <c r="BH515" s="16">
        <f t="shared" si="150"/>
        <v>0</v>
      </c>
    </row>
    <row r="516" spans="1:60" ht="25.5" customHeight="1" x14ac:dyDescent="0.25">
      <c r="A516" s="4" t="s">
        <v>2928</v>
      </c>
      <c r="B516" s="122" t="s">
        <v>2722</v>
      </c>
      <c r="C516" s="1" t="s">
        <v>1806</v>
      </c>
      <c r="D516" s="123">
        <v>6.89</v>
      </c>
      <c r="E516" s="4" t="s">
        <v>2665</v>
      </c>
      <c r="F516" s="5" t="s">
        <v>29</v>
      </c>
      <c r="G516" s="1" t="s">
        <v>27</v>
      </c>
      <c r="H516" s="1" t="s">
        <v>27</v>
      </c>
      <c r="I516" s="1" t="s">
        <v>27</v>
      </c>
      <c r="J516" s="4" t="s">
        <v>804</v>
      </c>
      <c r="K516" s="4">
        <v>100</v>
      </c>
      <c r="L516" s="4">
        <v>0</v>
      </c>
      <c r="M516" s="4" t="s">
        <v>898</v>
      </c>
      <c r="N516" s="4" t="s">
        <v>2794</v>
      </c>
      <c r="O516" s="4" t="s">
        <v>33</v>
      </c>
      <c r="P516" s="4" t="s">
        <v>38</v>
      </c>
      <c r="Q516" s="4" t="s">
        <v>42</v>
      </c>
      <c r="R516" s="4" t="s">
        <v>117</v>
      </c>
      <c r="S516" s="4" t="s">
        <v>1833</v>
      </c>
      <c r="T516" s="6" t="s">
        <v>2163</v>
      </c>
      <c r="U516" s="4" t="s">
        <v>129</v>
      </c>
      <c r="V516" s="4" t="s">
        <v>1820</v>
      </c>
      <c r="W516" s="4" t="s">
        <v>44</v>
      </c>
      <c r="X516" s="4" t="s">
        <v>36</v>
      </c>
      <c r="Y516" s="1" t="s">
        <v>27</v>
      </c>
      <c r="Z516" s="1" t="s">
        <v>27</v>
      </c>
      <c r="AA516" s="1" t="s">
        <v>27</v>
      </c>
      <c r="AC516" s="2" t="str">
        <f t="shared" si="151"/>
        <v>80</v>
      </c>
      <c r="AD516" s="2">
        <f t="shared" si="147"/>
        <v>6.89</v>
      </c>
      <c r="AE516" s="2">
        <f t="shared" si="152"/>
        <v>5.5119999999999996</v>
      </c>
      <c r="AF516" s="2" t="str">
        <f t="shared" si="142"/>
        <v>40</v>
      </c>
      <c r="AG516" s="1" t="str">
        <f>IF(AK516&lt;=10,"24",IF(AK516&gt;10,"30"))</f>
        <v>30</v>
      </c>
      <c r="AH516" s="4">
        <v>30</v>
      </c>
      <c r="AI516" s="1">
        <f>(AK516*K517)/100</f>
        <v>165.36</v>
      </c>
      <c r="AJ516" s="1">
        <f>(AK516*L517)/100</f>
        <v>0</v>
      </c>
      <c r="AK516" s="7">
        <f>AE516*AH516</f>
        <v>165.35999999999999</v>
      </c>
      <c r="AL516" s="1">
        <v>0</v>
      </c>
      <c r="AM516" s="1">
        <f t="shared" si="153"/>
        <v>165.35999999999999</v>
      </c>
      <c r="AO516" s="8">
        <v>165</v>
      </c>
      <c r="AP516" s="17"/>
      <c r="AR516" s="4">
        <v>20</v>
      </c>
      <c r="AS516" s="4">
        <v>40</v>
      </c>
      <c r="AT516" s="20">
        <v>40</v>
      </c>
      <c r="AU516" s="12">
        <f t="shared" si="154"/>
        <v>100</v>
      </c>
      <c r="AV516" s="17">
        <v>40</v>
      </c>
      <c r="AW516" s="4">
        <v>25</v>
      </c>
      <c r="AZ516" s="20"/>
      <c r="BA516" s="14">
        <f t="shared" si="148"/>
        <v>65</v>
      </c>
      <c r="BB516" s="17"/>
      <c r="BF516" s="20"/>
      <c r="BG516" s="16">
        <f t="shared" si="149"/>
        <v>0</v>
      </c>
      <c r="BH516" s="16">
        <f t="shared" si="150"/>
        <v>165</v>
      </c>
    </row>
    <row r="517" spans="1:60" ht="25.5" customHeight="1" x14ac:dyDescent="0.25">
      <c r="A517" s="4" t="s">
        <v>2929</v>
      </c>
      <c r="B517" s="122" t="s">
        <v>2723</v>
      </c>
      <c r="C517" s="1" t="s">
        <v>1806</v>
      </c>
      <c r="D517" s="123">
        <v>3.09</v>
      </c>
      <c r="E517" s="4" t="s">
        <v>2665</v>
      </c>
      <c r="F517" s="5" t="s">
        <v>29</v>
      </c>
      <c r="G517" s="1" t="s">
        <v>27</v>
      </c>
      <c r="H517" s="1" t="s">
        <v>27</v>
      </c>
      <c r="I517" s="1" t="s">
        <v>27</v>
      </c>
      <c r="J517" s="4" t="s">
        <v>804</v>
      </c>
      <c r="K517" s="4">
        <v>100</v>
      </c>
      <c r="L517" s="4">
        <v>0</v>
      </c>
      <c r="M517" s="4" t="s">
        <v>898</v>
      </c>
      <c r="N517" s="4" t="s">
        <v>2795</v>
      </c>
      <c r="O517" s="4" t="s">
        <v>33</v>
      </c>
      <c r="P517" s="4" t="s">
        <v>38</v>
      </c>
      <c r="Q517" s="4" t="s">
        <v>42</v>
      </c>
      <c r="R517" s="4" t="s">
        <v>117</v>
      </c>
      <c r="S517" s="4" t="s">
        <v>1833</v>
      </c>
      <c r="T517" s="6" t="s">
        <v>2163</v>
      </c>
      <c r="U517" s="4" t="s">
        <v>129</v>
      </c>
      <c r="V517" s="4" t="s">
        <v>1820</v>
      </c>
      <c r="W517" s="4" t="s">
        <v>44</v>
      </c>
      <c r="X517" s="4" t="s">
        <v>36</v>
      </c>
      <c r="Y517" s="1" t="s">
        <v>27</v>
      </c>
      <c r="Z517" s="1" t="s">
        <v>27</v>
      </c>
      <c r="AA517" s="1" t="s">
        <v>27</v>
      </c>
      <c r="AC517" s="2" t="str">
        <f t="shared" si="151"/>
        <v>85</v>
      </c>
      <c r="AD517" s="2">
        <f t="shared" si="147"/>
        <v>3.09</v>
      </c>
      <c r="AE517" s="2">
        <f t="shared" si="152"/>
        <v>2.6264999999999996</v>
      </c>
      <c r="AF517" s="2" t="str">
        <f t="shared" si="142"/>
        <v>30</v>
      </c>
      <c r="AG517" s="1" t="str">
        <f>IF(AK517&lt;=10,"24",IF(AK517&gt;10,"30"))</f>
        <v>30</v>
      </c>
      <c r="AH517" s="4">
        <v>30</v>
      </c>
      <c r="AI517" s="1">
        <f>(AK517*K518)/100</f>
        <v>78.794999999999987</v>
      </c>
      <c r="AJ517" s="1">
        <f>(AK517*L518)/100</f>
        <v>0</v>
      </c>
      <c r="AK517" s="7">
        <f>AE517*AH517</f>
        <v>78.794999999999987</v>
      </c>
      <c r="AL517" s="1">
        <v>0</v>
      </c>
      <c r="AM517" s="1">
        <f t="shared" si="153"/>
        <v>78.794999999999987</v>
      </c>
      <c r="AO517" s="8">
        <v>79</v>
      </c>
      <c r="AP517" s="17"/>
      <c r="AR517" s="4">
        <v>15</v>
      </c>
      <c r="AS517" s="4">
        <v>30</v>
      </c>
      <c r="AT517" s="20">
        <v>30</v>
      </c>
      <c r="AU517" s="12">
        <f t="shared" si="154"/>
        <v>75</v>
      </c>
      <c r="AV517" s="17">
        <v>4</v>
      </c>
      <c r="AZ517" s="20"/>
      <c r="BA517" s="14">
        <f t="shared" si="148"/>
        <v>4</v>
      </c>
      <c r="BB517" s="17"/>
      <c r="BF517" s="20"/>
      <c r="BG517" s="16">
        <f t="shared" si="149"/>
        <v>0</v>
      </c>
      <c r="BH517" s="16">
        <f t="shared" si="150"/>
        <v>79</v>
      </c>
    </row>
    <row r="518" spans="1:60" ht="25.5" customHeight="1" x14ac:dyDescent="0.25">
      <c r="A518" s="4" t="s">
        <v>2930</v>
      </c>
      <c r="B518" s="122" t="s">
        <v>2721</v>
      </c>
      <c r="C518" s="1" t="s">
        <v>1806</v>
      </c>
      <c r="D518" s="123">
        <v>9.81</v>
      </c>
      <c r="E518" s="4" t="s">
        <v>2665</v>
      </c>
      <c r="F518" s="5" t="s">
        <v>29</v>
      </c>
      <c r="G518" s="1" t="s">
        <v>27</v>
      </c>
      <c r="H518" s="1" t="s">
        <v>27</v>
      </c>
      <c r="I518" s="1" t="s">
        <v>27</v>
      </c>
      <c r="J518" s="4" t="s">
        <v>804</v>
      </c>
      <c r="K518" s="4">
        <v>100</v>
      </c>
      <c r="L518" s="4">
        <v>0</v>
      </c>
      <c r="M518" s="4" t="s">
        <v>898</v>
      </c>
      <c r="N518" s="4" t="s">
        <v>2793</v>
      </c>
      <c r="O518" s="4" t="s">
        <v>33</v>
      </c>
      <c r="P518" s="4" t="s">
        <v>38</v>
      </c>
      <c r="Q518" s="4" t="s">
        <v>42</v>
      </c>
      <c r="R518" s="4" t="s">
        <v>117</v>
      </c>
      <c r="S518" s="4" t="s">
        <v>1833</v>
      </c>
      <c r="T518" s="6" t="s">
        <v>2163</v>
      </c>
      <c r="U518" s="4" t="s">
        <v>129</v>
      </c>
      <c r="V518" s="4" t="s">
        <v>1820</v>
      </c>
      <c r="W518" s="4" t="s">
        <v>44</v>
      </c>
      <c r="X518" s="4" t="s">
        <v>36</v>
      </c>
      <c r="Y518" s="1" t="s">
        <v>27</v>
      </c>
      <c r="Z518" s="1" t="s">
        <v>27</v>
      </c>
      <c r="AA518" s="1" t="s">
        <v>27</v>
      </c>
      <c r="AC518" s="2" t="str">
        <f t="shared" si="151"/>
        <v>80</v>
      </c>
      <c r="AD518" s="2">
        <f t="shared" si="147"/>
        <v>9.81</v>
      </c>
      <c r="AE518" s="2">
        <f t="shared" si="152"/>
        <v>7.8480000000000008</v>
      </c>
      <c r="AF518" s="2" t="str">
        <f t="shared" si="142"/>
        <v>70</v>
      </c>
      <c r="AG518" s="1" t="str">
        <f>IF(AK518&lt;=10,"24",IF(AK518&gt;10,"30"))</f>
        <v>30</v>
      </c>
      <c r="AH518" s="4">
        <v>30</v>
      </c>
      <c r="AI518" s="1">
        <f>(AK518*K519)/100</f>
        <v>0</v>
      </c>
      <c r="AJ518" s="1">
        <f>(AK518*L519)/100</f>
        <v>235.44000000000003</v>
      </c>
      <c r="AK518" s="7">
        <f>AE518*AH518</f>
        <v>235.44000000000003</v>
      </c>
      <c r="AL518" s="1">
        <v>0</v>
      </c>
      <c r="AM518" s="1">
        <f t="shared" si="153"/>
        <v>235.44000000000003</v>
      </c>
      <c r="AO518" s="8">
        <v>235</v>
      </c>
      <c r="AP518" s="17"/>
      <c r="AR518" s="4">
        <v>35</v>
      </c>
      <c r="AS518" s="4">
        <v>70</v>
      </c>
      <c r="AT518" s="20">
        <v>70</v>
      </c>
      <c r="AU518" s="12">
        <f t="shared" si="154"/>
        <v>175</v>
      </c>
      <c r="AV518" s="17">
        <v>60</v>
      </c>
      <c r="AZ518" s="20"/>
      <c r="BA518" s="14">
        <f t="shared" si="148"/>
        <v>60</v>
      </c>
      <c r="BB518" s="17"/>
      <c r="BF518" s="20"/>
      <c r="BG518" s="16">
        <f t="shared" si="149"/>
        <v>0</v>
      </c>
      <c r="BH518" s="16">
        <f t="shared" si="150"/>
        <v>235</v>
      </c>
    </row>
    <row r="519" spans="1:60" ht="25.5" customHeight="1" x14ac:dyDescent="0.25">
      <c r="A519" s="4" t="s">
        <v>2931</v>
      </c>
      <c r="B519" s="122" t="s">
        <v>2720</v>
      </c>
      <c r="C519" s="1" t="s">
        <v>1806</v>
      </c>
      <c r="D519" s="123">
        <v>0.57999999999999996</v>
      </c>
      <c r="E519" s="4" t="s">
        <v>2665</v>
      </c>
      <c r="F519" s="5" t="s">
        <v>29</v>
      </c>
      <c r="G519" s="1" t="s">
        <v>27</v>
      </c>
      <c r="H519" s="1" t="s">
        <v>27</v>
      </c>
      <c r="I519" s="1" t="s">
        <v>27</v>
      </c>
      <c r="J519" s="4" t="s">
        <v>2970</v>
      </c>
      <c r="K519" s="4">
        <v>0</v>
      </c>
      <c r="L519" s="4">
        <v>100</v>
      </c>
      <c r="M519" s="4" t="s">
        <v>2750</v>
      </c>
      <c r="N519" s="4" t="s">
        <v>2792</v>
      </c>
      <c r="O519" s="4" t="s">
        <v>33</v>
      </c>
      <c r="P519" s="4" t="s">
        <v>38</v>
      </c>
      <c r="Q519" s="4" t="s">
        <v>42</v>
      </c>
      <c r="R519" s="4" t="s">
        <v>117</v>
      </c>
      <c r="S519" s="4" t="s">
        <v>1833</v>
      </c>
      <c r="T519" s="6" t="s">
        <v>2163</v>
      </c>
      <c r="U519" s="4" t="s">
        <v>129</v>
      </c>
      <c r="V519" s="4" t="s">
        <v>1820</v>
      </c>
      <c r="W519" s="4" t="s">
        <v>44</v>
      </c>
      <c r="X519" s="4" t="s">
        <v>36</v>
      </c>
      <c r="Y519" s="1" t="s">
        <v>27</v>
      </c>
      <c r="Z519" s="1" t="s">
        <v>27</v>
      </c>
      <c r="AA519" s="1" t="s">
        <v>27</v>
      </c>
      <c r="AC519" s="2" t="str">
        <f t="shared" si="151"/>
        <v>100</v>
      </c>
      <c r="AD519" s="2">
        <f t="shared" si="147"/>
        <v>0.57999999999999996</v>
      </c>
      <c r="AE519" s="2">
        <f t="shared" si="152"/>
        <v>0.57999999999999996</v>
      </c>
      <c r="AF519" s="2" t="str">
        <f t="shared" si="142"/>
        <v>10</v>
      </c>
      <c r="AG519" s="1" t="str">
        <f>IF(AK519&lt;=10,"24",IF(AK519&gt;10,"30"))</f>
        <v>30</v>
      </c>
      <c r="AH519" s="4">
        <v>30</v>
      </c>
      <c r="AI519" s="1">
        <f>(AK519*K520)/100</f>
        <v>17.399999999999999</v>
      </c>
      <c r="AJ519" s="1">
        <f>(AK519*L520)/100</f>
        <v>0</v>
      </c>
      <c r="AK519" s="7">
        <f>AE519*AH519</f>
        <v>17.399999999999999</v>
      </c>
      <c r="AL519" s="1">
        <v>0</v>
      </c>
      <c r="AM519" s="1">
        <f t="shared" si="153"/>
        <v>17.399999999999999</v>
      </c>
      <c r="AO519" s="8">
        <v>17</v>
      </c>
      <c r="AP519" s="17"/>
      <c r="AR519" s="4">
        <v>5</v>
      </c>
      <c r="AS519" s="4">
        <v>10</v>
      </c>
      <c r="AT519" s="20">
        <v>2</v>
      </c>
      <c r="AU519" s="12">
        <f t="shared" si="154"/>
        <v>17</v>
      </c>
      <c r="AV519" s="17"/>
      <c r="AZ519" s="20"/>
      <c r="BA519" s="14">
        <f t="shared" si="148"/>
        <v>0</v>
      </c>
      <c r="BB519" s="17"/>
      <c r="BF519" s="20"/>
      <c r="BG519" s="16">
        <f t="shared" si="149"/>
        <v>0</v>
      </c>
      <c r="BH519" s="16">
        <f t="shared" si="150"/>
        <v>17</v>
      </c>
    </row>
    <row r="520" spans="1:60" ht="25.5" customHeight="1" x14ac:dyDescent="0.25">
      <c r="A520" s="4" t="s">
        <v>1254</v>
      </c>
      <c r="B520" s="4" t="s">
        <v>1255</v>
      </c>
      <c r="C520" s="5" t="s">
        <v>1816</v>
      </c>
      <c r="D520" s="21">
        <v>0.01</v>
      </c>
      <c r="E520" s="4" t="s">
        <v>1244</v>
      </c>
      <c r="F520" s="4" t="s">
        <v>29</v>
      </c>
      <c r="G520" s="4" t="s">
        <v>1256</v>
      </c>
      <c r="H520" s="1" t="s">
        <v>1823</v>
      </c>
      <c r="I520" s="1" t="s">
        <v>27</v>
      </c>
      <c r="J520" s="18" t="s">
        <v>804</v>
      </c>
      <c r="K520" s="22">
        <v>100</v>
      </c>
      <c r="L520" s="4">
        <v>0</v>
      </c>
      <c r="M520" s="23" t="s">
        <v>28</v>
      </c>
      <c r="N520" s="23" t="s">
        <v>28</v>
      </c>
      <c r="O520" s="3" t="s">
        <v>33</v>
      </c>
      <c r="P520" s="4" t="s">
        <v>38</v>
      </c>
      <c r="Q520" s="10" t="s">
        <v>42</v>
      </c>
      <c r="R520" s="5"/>
      <c r="S520" s="5"/>
      <c r="T520" s="5"/>
      <c r="U520" s="5"/>
      <c r="V520" s="5"/>
      <c r="W520" s="5"/>
      <c r="X520" s="5" t="s">
        <v>36</v>
      </c>
      <c r="Y520" s="24">
        <v>43216</v>
      </c>
      <c r="Z520" s="4" t="s">
        <v>38</v>
      </c>
      <c r="AA520" s="24" t="s">
        <v>27</v>
      </c>
      <c r="AB520" s="24"/>
      <c r="AC520" s="2" t="str">
        <f t="shared" si="151"/>
        <v>100</v>
      </c>
      <c r="AD520" s="2">
        <f t="shared" si="147"/>
        <v>0.01</v>
      </c>
      <c r="AE520" s="2">
        <f t="shared" si="152"/>
        <v>0.01</v>
      </c>
      <c r="AF520" s="1" t="str">
        <f t="shared" si="142"/>
        <v>5</v>
      </c>
      <c r="AG520" s="1" t="s">
        <v>829</v>
      </c>
      <c r="AH520" s="1" t="s">
        <v>27</v>
      </c>
      <c r="AI520" s="1">
        <f t="shared" ref="AI520:AI551" si="155">(AK520*K520)/100</f>
        <v>1</v>
      </c>
      <c r="AJ520" s="1">
        <f>(AK520*L520)/100</f>
        <v>0</v>
      </c>
      <c r="AK520" s="64">
        <v>1</v>
      </c>
      <c r="AL520" s="1">
        <v>0</v>
      </c>
      <c r="AM520" s="1">
        <f t="shared" si="153"/>
        <v>1</v>
      </c>
      <c r="AN520" s="1"/>
      <c r="AO520" s="47">
        <v>1</v>
      </c>
      <c r="AP520" s="27">
        <v>1</v>
      </c>
      <c r="AQ520" s="25"/>
      <c r="AR520" s="28"/>
      <c r="AS520" s="25"/>
      <c r="AT520" s="29"/>
      <c r="AU520" s="12">
        <f t="shared" si="154"/>
        <v>1</v>
      </c>
      <c r="AV520" s="30"/>
      <c r="AW520" s="28"/>
      <c r="AX520" s="1"/>
      <c r="AY520" s="1"/>
      <c r="AZ520" s="15"/>
      <c r="BA520" s="14">
        <f t="shared" si="148"/>
        <v>0</v>
      </c>
      <c r="BB520" s="9"/>
      <c r="BC520" s="1"/>
      <c r="BD520" s="1"/>
      <c r="BE520" s="1"/>
      <c r="BF520" s="15"/>
      <c r="BG520" s="16">
        <f t="shared" si="149"/>
        <v>0</v>
      </c>
      <c r="BH520" s="16">
        <f t="shared" si="150"/>
        <v>1</v>
      </c>
    </row>
    <row r="521" spans="1:60" ht="25.5" customHeight="1" x14ac:dyDescent="0.25">
      <c r="A521" s="4" t="s">
        <v>1257</v>
      </c>
      <c r="B521" s="4" t="s">
        <v>1258</v>
      </c>
      <c r="C521" s="5" t="s">
        <v>1816</v>
      </c>
      <c r="D521" s="21">
        <v>0.13</v>
      </c>
      <c r="E521" s="4" t="s">
        <v>1244</v>
      </c>
      <c r="F521" s="4" t="s">
        <v>29</v>
      </c>
      <c r="G521" s="4" t="s">
        <v>1259</v>
      </c>
      <c r="H521" s="1" t="s">
        <v>1824</v>
      </c>
      <c r="I521" s="1" t="s">
        <v>27</v>
      </c>
      <c r="J521" s="4" t="s">
        <v>95</v>
      </c>
      <c r="K521" s="4">
        <v>70</v>
      </c>
      <c r="L521" s="4">
        <v>30</v>
      </c>
      <c r="M521" s="23" t="s">
        <v>1260</v>
      </c>
      <c r="N521" s="23" t="s">
        <v>1261</v>
      </c>
      <c r="O521" s="3" t="s">
        <v>33</v>
      </c>
      <c r="P521" s="4" t="s">
        <v>38</v>
      </c>
      <c r="Q521" s="10" t="s">
        <v>42</v>
      </c>
      <c r="R521" s="5"/>
      <c r="S521" s="5"/>
      <c r="T521" s="5"/>
      <c r="U521" s="5"/>
      <c r="V521" s="5"/>
      <c r="W521" s="5"/>
      <c r="X521" s="5" t="s">
        <v>36</v>
      </c>
      <c r="Y521" s="24">
        <v>43482</v>
      </c>
      <c r="Z521" s="4" t="s">
        <v>32</v>
      </c>
      <c r="AA521" s="24">
        <v>44578</v>
      </c>
      <c r="AB521" s="24"/>
      <c r="AC521" s="2" t="str">
        <f t="shared" si="151"/>
        <v>100</v>
      </c>
      <c r="AD521" s="2">
        <f t="shared" si="147"/>
        <v>0.13</v>
      </c>
      <c r="AE521" s="2">
        <f t="shared" si="152"/>
        <v>0.13</v>
      </c>
      <c r="AF521" s="2" t="str">
        <f t="shared" si="142"/>
        <v>5</v>
      </c>
      <c r="AG521" s="1">
        <v>18</v>
      </c>
      <c r="AH521" s="1" t="s">
        <v>27</v>
      </c>
      <c r="AI521" s="1">
        <f t="shared" si="155"/>
        <v>4.2</v>
      </c>
      <c r="AJ521" s="1">
        <f>(AK521*L521)/100</f>
        <v>1.8</v>
      </c>
      <c r="AK521" s="25">
        <v>6</v>
      </c>
      <c r="AL521" s="1">
        <v>1</v>
      </c>
      <c r="AM521" s="1">
        <f t="shared" si="153"/>
        <v>5</v>
      </c>
      <c r="AN521" s="1"/>
      <c r="AO521" s="47">
        <v>6</v>
      </c>
      <c r="AP521" s="27"/>
      <c r="AQ521" s="25">
        <v>3</v>
      </c>
      <c r="AR521" s="28">
        <v>3</v>
      </c>
      <c r="AS521" s="25"/>
      <c r="AT521" s="29"/>
      <c r="AU521" s="12">
        <f t="shared" si="154"/>
        <v>5</v>
      </c>
      <c r="AV521" s="30"/>
      <c r="AW521" s="28"/>
      <c r="AX521" s="1"/>
      <c r="AY521" s="1"/>
      <c r="AZ521" s="15"/>
      <c r="BA521" s="14">
        <f t="shared" si="148"/>
        <v>0</v>
      </c>
      <c r="BB521" s="9"/>
      <c r="BC521" s="1"/>
      <c r="BD521" s="1"/>
      <c r="BE521" s="1"/>
      <c r="BF521" s="15"/>
      <c r="BG521" s="16">
        <f t="shared" si="149"/>
        <v>0</v>
      </c>
      <c r="BH521" s="16">
        <f t="shared" si="150"/>
        <v>5</v>
      </c>
    </row>
    <row r="522" spans="1:60" ht="25.5" customHeight="1" x14ac:dyDescent="0.25">
      <c r="A522" s="4" t="s">
        <v>1262</v>
      </c>
      <c r="B522" s="21" t="s">
        <v>1263</v>
      </c>
      <c r="C522" s="5" t="s">
        <v>1816</v>
      </c>
      <c r="D522" s="53">
        <v>0.28999999999999998</v>
      </c>
      <c r="E522" s="21" t="s">
        <v>1264</v>
      </c>
      <c r="F522" s="21" t="s">
        <v>37</v>
      </c>
      <c r="G522" s="18" t="s">
        <v>1265</v>
      </c>
      <c r="H522" s="1" t="s">
        <v>1823</v>
      </c>
      <c r="I522" s="1" t="s">
        <v>27</v>
      </c>
      <c r="J522" s="4" t="s">
        <v>95</v>
      </c>
      <c r="K522" s="22">
        <v>60</v>
      </c>
      <c r="L522" s="21">
        <v>40</v>
      </c>
      <c r="M522" s="23" t="s">
        <v>1020</v>
      </c>
      <c r="N522" s="23" t="s">
        <v>1266</v>
      </c>
      <c r="O522" s="3" t="s">
        <v>2291</v>
      </c>
      <c r="P522" s="4" t="s">
        <v>38</v>
      </c>
      <c r="Q522" s="10" t="s">
        <v>42</v>
      </c>
      <c r="R522" s="5"/>
      <c r="S522" s="5"/>
      <c r="T522" s="5"/>
      <c r="U522" s="5"/>
      <c r="V522" s="5"/>
      <c r="W522" s="5"/>
      <c r="X522" s="5" t="s">
        <v>36</v>
      </c>
      <c r="Y522" s="24">
        <v>42895</v>
      </c>
      <c r="Z522" s="4" t="s">
        <v>32</v>
      </c>
      <c r="AA522" s="41">
        <v>44287</v>
      </c>
      <c r="AB522" s="41" t="s">
        <v>38</v>
      </c>
      <c r="AC522" s="2" t="str">
        <f t="shared" si="151"/>
        <v>100</v>
      </c>
      <c r="AD522" s="2">
        <f t="shared" si="147"/>
        <v>0.28999999999999998</v>
      </c>
      <c r="AE522" s="2">
        <f t="shared" si="152"/>
        <v>0.28999999999999998</v>
      </c>
      <c r="AF522" s="1" t="str">
        <f t="shared" si="142"/>
        <v>5</v>
      </c>
      <c r="AG522" s="1">
        <v>12</v>
      </c>
      <c r="AH522" s="1" t="s">
        <v>27</v>
      </c>
      <c r="AI522" s="1">
        <f t="shared" si="155"/>
        <v>1.8</v>
      </c>
      <c r="AJ522" s="1">
        <f>(AK522*L522)/100</f>
        <v>1.2</v>
      </c>
      <c r="AK522" s="25">
        <v>3</v>
      </c>
      <c r="AL522" s="1">
        <v>0</v>
      </c>
      <c r="AM522" s="1">
        <f t="shared" si="153"/>
        <v>3</v>
      </c>
      <c r="AN522" s="1"/>
      <c r="AO522" s="26">
        <v>3</v>
      </c>
      <c r="AP522" s="27"/>
      <c r="AQ522" s="4">
        <v>3</v>
      </c>
      <c r="AR522" s="25"/>
      <c r="AT522" s="20"/>
      <c r="AU522" s="12">
        <f t="shared" si="154"/>
        <v>3</v>
      </c>
      <c r="AV522" s="30"/>
      <c r="AW522" s="28"/>
      <c r="AX522" s="28"/>
      <c r="AY522" s="28"/>
      <c r="AZ522" s="39"/>
      <c r="BA522" s="14">
        <f t="shared" si="148"/>
        <v>0</v>
      </c>
      <c r="BB522" s="30"/>
      <c r="BC522" s="1"/>
      <c r="BD522" s="1"/>
      <c r="BE522" s="1"/>
      <c r="BF522" s="15"/>
      <c r="BG522" s="16">
        <f t="shared" si="149"/>
        <v>0</v>
      </c>
      <c r="BH522" s="16">
        <f t="shared" si="150"/>
        <v>3</v>
      </c>
    </row>
    <row r="523" spans="1:60" ht="25.5" customHeight="1" x14ac:dyDescent="0.25">
      <c r="A523" s="76" t="s">
        <v>2932</v>
      </c>
      <c r="B523" s="122" t="s">
        <v>2724</v>
      </c>
      <c r="C523" s="1" t="s">
        <v>1806</v>
      </c>
      <c r="D523" s="123">
        <v>173.7</v>
      </c>
      <c r="E523" s="4" t="s">
        <v>1264</v>
      </c>
      <c r="F523" s="5" t="s">
        <v>37</v>
      </c>
      <c r="G523" s="1" t="s">
        <v>27</v>
      </c>
      <c r="H523" s="1" t="s">
        <v>27</v>
      </c>
      <c r="I523" s="1" t="s">
        <v>27</v>
      </c>
      <c r="J523" s="4" t="s">
        <v>804</v>
      </c>
      <c r="K523" s="4">
        <v>95</v>
      </c>
      <c r="L523" s="4">
        <v>5</v>
      </c>
      <c r="M523" s="4" t="s">
        <v>2751</v>
      </c>
      <c r="N523" s="4" t="s">
        <v>2827</v>
      </c>
      <c r="O523" s="4" t="s">
        <v>2866</v>
      </c>
      <c r="P523" s="4" t="s">
        <v>38</v>
      </c>
      <c r="Q523" s="4" t="s">
        <v>2301</v>
      </c>
      <c r="R523" s="4" t="s">
        <v>117</v>
      </c>
      <c r="S523" s="4" t="s">
        <v>1833</v>
      </c>
      <c r="T523" s="6" t="s">
        <v>2163</v>
      </c>
      <c r="U523" s="4" t="s">
        <v>129</v>
      </c>
      <c r="V523" s="4" t="s">
        <v>1820</v>
      </c>
      <c r="W523" s="4" t="s">
        <v>44</v>
      </c>
      <c r="X523" s="4" t="s">
        <v>226</v>
      </c>
      <c r="Y523" s="1" t="s">
        <v>27</v>
      </c>
      <c r="Z523" s="1" t="s">
        <v>27</v>
      </c>
      <c r="AA523" s="1" t="s">
        <v>27</v>
      </c>
      <c r="AC523" s="2" t="str">
        <f t="shared" si="151"/>
        <v>65</v>
      </c>
      <c r="AD523" s="2">
        <f t="shared" si="147"/>
        <v>173.7</v>
      </c>
      <c r="AE523" s="2">
        <f t="shared" si="152"/>
        <v>112.905</v>
      </c>
      <c r="AF523" s="2" t="str">
        <f t="shared" si="142"/>
        <v>70</v>
      </c>
      <c r="AG523" s="1" t="str">
        <f>IF(AK523&lt;=10,"24",IF(AK523&gt;10,"30"))</f>
        <v>30</v>
      </c>
      <c r="AH523" s="4">
        <v>20</v>
      </c>
      <c r="AI523" s="1">
        <f t="shared" si="155"/>
        <v>2145.1950000000002</v>
      </c>
      <c r="AJ523" s="1">
        <f>(AK523*L524)/100</f>
        <v>0</v>
      </c>
      <c r="AK523" s="7">
        <f>AE523*AH523</f>
        <v>2258.1</v>
      </c>
      <c r="AL523" s="1">
        <v>0</v>
      </c>
      <c r="AM523" s="1">
        <f t="shared" si="153"/>
        <v>2258.1</v>
      </c>
      <c r="AO523" s="8">
        <v>2258</v>
      </c>
      <c r="AP523" s="17"/>
      <c r="AT523" s="20"/>
      <c r="AU523" s="12">
        <f t="shared" si="154"/>
        <v>0</v>
      </c>
      <c r="AV523" s="17">
        <v>70</v>
      </c>
      <c r="AW523" s="4">
        <v>70</v>
      </c>
      <c r="AX523" s="4">
        <v>70</v>
      </c>
      <c r="AY523" s="4">
        <v>70</v>
      </c>
      <c r="AZ523" s="20">
        <v>70</v>
      </c>
      <c r="BA523" s="14">
        <f t="shared" si="148"/>
        <v>350</v>
      </c>
      <c r="BB523" s="17">
        <v>70</v>
      </c>
      <c r="BC523" s="4">
        <v>70</v>
      </c>
      <c r="BD523" s="4">
        <v>70</v>
      </c>
      <c r="BE523" s="4">
        <v>70</v>
      </c>
      <c r="BF523" s="20">
        <v>70</v>
      </c>
      <c r="BG523" s="16">
        <f t="shared" si="149"/>
        <v>350</v>
      </c>
      <c r="BH523" s="16">
        <f t="shared" si="150"/>
        <v>700</v>
      </c>
    </row>
    <row r="524" spans="1:60" ht="25.5" customHeight="1" x14ac:dyDescent="0.25">
      <c r="A524" s="1" t="s">
        <v>1632</v>
      </c>
      <c r="B524" s="1" t="s">
        <v>1633</v>
      </c>
      <c r="C524" s="1" t="s">
        <v>1806</v>
      </c>
      <c r="D524" s="2">
        <v>0.52</v>
      </c>
      <c r="E524" s="1" t="s">
        <v>1264</v>
      </c>
      <c r="F524" s="1" t="s">
        <v>73</v>
      </c>
      <c r="G524" s="1" t="s">
        <v>27</v>
      </c>
      <c r="H524" s="1" t="s">
        <v>27</v>
      </c>
      <c r="I524" s="1" t="s">
        <v>27</v>
      </c>
      <c r="J524" s="4" t="s">
        <v>804</v>
      </c>
      <c r="K524" s="3">
        <v>100</v>
      </c>
      <c r="L524" s="3">
        <v>0</v>
      </c>
      <c r="M524" s="4" t="s">
        <v>1989</v>
      </c>
      <c r="N524" s="1" t="s">
        <v>1552</v>
      </c>
      <c r="O524" s="1" t="s">
        <v>2251</v>
      </c>
      <c r="P524" s="3" t="s">
        <v>38</v>
      </c>
      <c r="Q524" s="74" t="s">
        <v>42</v>
      </c>
      <c r="R524" s="4" t="s">
        <v>117</v>
      </c>
      <c r="S524" s="4" t="s">
        <v>1833</v>
      </c>
      <c r="T524" s="6" t="s">
        <v>2163</v>
      </c>
      <c r="U524" s="4" t="s">
        <v>151</v>
      </c>
      <c r="V524" s="4" t="s">
        <v>1820</v>
      </c>
      <c r="W524" s="4" t="s">
        <v>44</v>
      </c>
      <c r="X524" s="4" t="s">
        <v>36</v>
      </c>
      <c r="Y524" s="1" t="s">
        <v>27</v>
      </c>
      <c r="Z524" s="1" t="s">
        <v>27</v>
      </c>
      <c r="AA524" s="1" t="s">
        <v>27</v>
      </c>
      <c r="AB524" s="1"/>
      <c r="AC524" s="2" t="str">
        <f t="shared" si="151"/>
        <v>100</v>
      </c>
      <c r="AD524" s="2">
        <f t="shared" si="147"/>
        <v>0.52</v>
      </c>
      <c r="AE524" s="2">
        <f t="shared" si="152"/>
        <v>0.52</v>
      </c>
      <c r="AF524" s="2" t="str">
        <f t="shared" si="142"/>
        <v>10</v>
      </c>
      <c r="AG524" s="1" t="str">
        <f>IF(AK524&lt;=10,"24",IF(AK524&gt;10,"30"))</f>
        <v>30</v>
      </c>
      <c r="AH524" s="1">
        <v>20</v>
      </c>
      <c r="AI524" s="1">
        <f t="shared" si="155"/>
        <v>10.4</v>
      </c>
      <c r="AJ524" s="1">
        <f t="shared" ref="AJ524:AJ542" si="156">(AK524*L524)/100</f>
        <v>0</v>
      </c>
      <c r="AK524" s="7">
        <f>AE524*AH524</f>
        <v>10.4</v>
      </c>
      <c r="AL524" s="7">
        <v>0</v>
      </c>
      <c r="AM524" s="7">
        <f t="shared" si="153"/>
        <v>10.4</v>
      </c>
      <c r="AN524" s="7"/>
      <c r="AO524" s="8">
        <v>10</v>
      </c>
      <c r="AP524" s="9"/>
      <c r="AQ524" s="10"/>
      <c r="AR524" s="45">
        <v>5</v>
      </c>
      <c r="AS524" s="1">
        <v>5</v>
      </c>
      <c r="AT524" s="15"/>
      <c r="AU524" s="12">
        <f t="shared" si="154"/>
        <v>10</v>
      </c>
      <c r="AV524" s="13"/>
      <c r="AW524" s="10"/>
      <c r="AX524" s="10"/>
      <c r="AY524" s="10"/>
      <c r="AZ524" s="11"/>
      <c r="BA524" s="14">
        <f t="shared" si="148"/>
        <v>0</v>
      </c>
      <c r="BB524" s="9"/>
      <c r="BC524" s="1"/>
      <c r="BD524" s="1"/>
      <c r="BE524" s="1"/>
      <c r="BF524" s="15"/>
      <c r="BG524" s="16">
        <f t="shared" si="149"/>
        <v>0</v>
      </c>
      <c r="BH524" s="16">
        <f t="shared" si="150"/>
        <v>10</v>
      </c>
    </row>
    <row r="525" spans="1:60" ht="25.5" customHeight="1" x14ac:dyDescent="0.25">
      <c r="A525" s="4" t="s">
        <v>1267</v>
      </c>
      <c r="B525" s="21" t="s">
        <v>1268</v>
      </c>
      <c r="C525" s="5" t="s">
        <v>1816</v>
      </c>
      <c r="D525" s="53">
        <v>0.1</v>
      </c>
      <c r="E525" s="21" t="s">
        <v>1264</v>
      </c>
      <c r="F525" s="21" t="s">
        <v>73</v>
      </c>
      <c r="G525" s="18" t="s">
        <v>1269</v>
      </c>
      <c r="H525" s="1" t="s">
        <v>1823</v>
      </c>
      <c r="I525" s="1" t="s">
        <v>27</v>
      </c>
      <c r="J525" s="4" t="s">
        <v>95</v>
      </c>
      <c r="K525" s="22">
        <v>50</v>
      </c>
      <c r="L525" s="21">
        <v>50</v>
      </c>
      <c r="M525" s="23" t="s">
        <v>1270</v>
      </c>
      <c r="N525" s="23" t="s">
        <v>793</v>
      </c>
      <c r="O525" s="3" t="s">
        <v>2287</v>
      </c>
      <c r="P525" s="4" t="s">
        <v>38</v>
      </c>
      <c r="Q525" s="75" t="s">
        <v>42</v>
      </c>
      <c r="R525" s="5"/>
      <c r="S525" s="5"/>
      <c r="T525" s="5"/>
      <c r="U525" s="5"/>
      <c r="V525" s="5"/>
      <c r="W525" s="5"/>
      <c r="X525" s="5" t="s">
        <v>36</v>
      </c>
      <c r="Y525" s="24">
        <v>43259</v>
      </c>
      <c r="Z525" s="21" t="s">
        <v>32</v>
      </c>
      <c r="AA525" s="24">
        <v>44355</v>
      </c>
      <c r="AB525" s="24"/>
      <c r="AC525" s="2" t="str">
        <f t="shared" si="151"/>
        <v>100</v>
      </c>
      <c r="AD525" s="2">
        <f t="shared" si="147"/>
        <v>0.1</v>
      </c>
      <c r="AE525" s="2">
        <f t="shared" si="152"/>
        <v>0.1</v>
      </c>
      <c r="AF525" s="1" t="str">
        <f t="shared" ref="AF525:AF553" si="157">IF(AK525&lt;=10,"5",IF(AK525&lt;=25,"10",IF(AK525&lt;=50,"20",IF(AK525&lt;=100,"30",IF(AK525&lt;=200,"40",IF(AK525&gt;200,"70"))))))</f>
        <v>5</v>
      </c>
      <c r="AG525" s="1">
        <v>12</v>
      </c>
      <c r="AH525" s="1" t="s">
        <v>27</v>
      </c>
      <c r="AI525" s="1">
        <f t="shared" si="155"/>
        <v>1</v>
      </c>
      <c r="AJ525" s="1">
        <f t="shared" si="156"/>
        <v>1</v>
      </c>
      <c r="AK525" s="25">
        <v>2</v>
      </c>
      <c r="AL525" s="1">
        <v>0</v>
      </c>
      <c r="AM525" s="1">
        <f t="shared" si="153"/>
        <v>2</v>
      </c>
      <c r="AN525" s="1"/>
      <c r="AO525" s="26">
        <v>2</v>
      </c>
      <c r="AP525" s="27"/>
      <c r="AQ525" s="28">
        <v>2</v>
      </c>
      <c r="AR525" s="25"/>
      <c r="AT525" s="20"/>
      <c r="AU525" s="12">
        <f t="shared" si="154"/>
        <v>2</v>
      </c>
      <c r="AV525" s="30"/>
      <c r="AW525" s="28"/>
      <c r="AX525" s="28"/>
      <c r="AY525" s="28"/>
      <c r="AZ525" s="39"/>
      <c r="BA525" s="14">
        <f t="shared" si="148"/>
        <v>0</v>
      </c>
      <c r="BB525" s="30"/>
      <c r="BC525" s="1"/>
      <c r="BD525" s="1"/>
      <c r="BE525" s="1"/>
      <c r="BF525" s="15"/>
      <c r="BG525" s="16">
        <f t="shared" si="149"/>
        <v>0</v>
      </c>
      <c r="BH525" s="16">
        <f t="shared" si="150"/>
        <v>2</v>
      </c>
    </row>
    <row r="526" spans="1:60" ht="25.5" customHeight="1" x14ac:dyDescent="0.25">
      <c r="A526" s="4" t="s">
        <v>1271</v>
      </c>
      <c r="B526" s="4" t="s">
        <v>1272</v>
      </c>
      <c r="C526" s="5" t="s">
        <v>1816</v>
      </c>
      <c r="D526" s="4">
        <v>0.48</v>
      </c>
      <c r="E526" s="4" t="s">
        <v>1264</v>
      </c>
      <c r="F526" s="4" t="s">
        <v>37</v>
      </c>
      <c r="G526" s="4" t="s">
        <v>1273</v>
      </c>
      <c r="H526" s="1" t="s">
        <v>1823</v>
      </c>
      <c r="I526" s="1" t="s">
        <v>27</v>
      </c>
      <c r="J526" s="4" t="s">
        <v>95</v>
      </c>
      <c r="K526" s="4">
        <v>50</v>
      </c>
      <c r="L526" s="4">
        <v>50</v>
      </c>
      <c r="M526" s="4" t="s">
        <v>1274</v>
      </c>
      <c r="N526" s="4" t="s">
        <v>898</v>
      </c>
      <c r="O526" s="3" t="s">
        <v>33</v>
      </c>
      <c r="P526" s="4" t="s">
        <v>38</v>
      </c>
      <c r="Q526" s="75" t="s">
        <v>2346</v>
      </c>
      <c r="R526" s="5"/>
      <c r="S526" s="5"/>
      <c r="T526" s="5"/>
      <c r="U526" s="5"/>
      <c r="V526" s="5"/>
      <c r="W526" s="5"/>
      <c r="X526" s="5" t="s">
        <v>36</v>
      </c>
      <c r="Y526" s="24">
        <v>43900</v>
      </c>
      <c r="Z526" s="4" t="s">
        <v>32</v>
      </c>
      <c r="AA526" s="24">
        <v>44995</v>
      </c>
      <c r="AB526" s="24"/>
      <c r="AC526" s="2" t="str">
        <f t="shared" si="151"/>
        <v>100</v>
      </c>
      <c r="AD526" s="2">
        <f t="shared" si="147"/>
        <v>0.48</v>
      </c>
      <c r="AE526" s="2">
        <f t="shared" si="152"/>
        <v>0.48</v>
      </c>
      <c r="AF526" s="1" t="str">
        <f t="shared" si="157"/>
        <v>5</v>
      </c>
      <c r="AG526" s="1">
        <v>12</v>
      </c>
      <c r="AH526" s="1" t="s">
        <v>27</v>
      </c>
      <c r="AI526" s="1">
        <f t="shared" si="155"/>
        <v>4.5</v>
      </c>
      <c r="AJ526" s="1">
        <f t="shared" si="156"/>
        <v>4.5</v>
      </c>
      <c r="AK526" s="25">
        <v>9</v>
      </c>
      <c r="AL526" s="1">
        <v>0</v>
      </c>
      <c r="AM526" s="1">
        <f t="shared" si="153"/>
        <v>9</v>
      </c>
      <c r="AN526" s="1"/>
      <c r="AO526" s="42">
        <v>9</v>
      </c>
      <c r="AP526" s="27"/>
      <c r="AQ526" s="28">
        <v>5</v>
      </c>
      <c r="AR526" s="25">
        <v>4</v>
      </c>
      <c r="AT526" s="20"/>
      <c r="AU526" s="12">
        <f t="shared" si="154"/>
        <v>9</v>
      </c>
      <c r="AV526" s="30"/>
      <c r="AW526" s="28"/>
      <c r="AX526" s="1"/>
      <c r="AY526" s="1"/>
      <c r="AZ526" s="15"/>
      <c r="BA526" s="14">
        <f t="shared" si="148"/>
        <v>0</v>
      </c>
      <c r="BB526" s="9"/>
      <c r="BC526" s="1"/>
      <c r="BD526" s="1"/>
      <c r="BE526" s="1"/>
      <c r="BF526" s="15"/>
      <c r="BG526" s="16">
        <f t="shared" si="149"/>
        <v>0</v>
      </c>
      <c r="BH526" s="16">
        <f t="shared" si="150"/>
        <v>9</v>
      </c>
    </row>
    <row r="527" spans="1:60" ht="25.5" customHeight="1" x14ac:dyDescent="0.25">
      <c r="A527" s="5" t="s">
        <v>1275</v>
      </c>
      <c r="B527" s="5" t="s">
        <v>1276</v>
      </c>
      <c r="C527" s="5" t="s">
        <v>1816</v>
      </c>
      <c r="D527" s="5">
        <v>0.01</v>
      </c>
      <c r="E527" s="5" t="s">
        <v>1277</v>
      </c>
      <c r="F527" s="5" t="s">
        <v>73</v>
      </c>
      <c r="G527" s="5" t="s">
        <v>1278</v>
      </c>
      <c r="H527" s="1" t="s">
        <v>1822</v>
      </c>
      <c r="I527" s="1" t="s">
        <v>27</v>
      </c>
      <c r="J527" s="18" t="s">
        <v>804</v>
      </c>
      <c r="K527" s="5">
        <v>100</v>
      </c>
      <c r="L527" s="5">
        <v>0</v>
      </c>
      <c r="M527" s="5" t="s">
        <v>898</v>
      </c>
      <c r="N527" s="5" t="s">
        <v>793</v>
      </c>
      <c r="O527" s="3" t="s">
        <v>33</v>
      </c>
      <c r="P527" s="4" t="s">
        <v>38</v>
      </c>
      <c r="Q527" s="75" t="s">
        <v>42</v>
      </c>
      <c r="R527" s="5"/>
      <c r="S527" s="5"/>
      <c r="T527" s="5"/>
      <c r="U527" s="5"/>
      <c r="V527" s="5"/>
      <c r="W527" s="5"/>
      <c r="X527" s="5" t="s">
        <v>36</v>
      </c>
      <c r="Y527" s="35">
        <v>43267</v>
      </c>
      <c r="Z527" s="4" t="s">
        <v>32</v>
      </c>
      <c r="AA527" s="41">
        <v>44287</v>
      </c>
      <c r="AB527" s="41" t="s">
        <v>38</v>
      </c>
      <c r="AC527" s="2" t="str">
        <f t="shared" si="151"/>
        <v>100</v>
      </c>
      <c r="AD527" s="2">
        <f t="shared" si="147"/>
        <v>0.01</v>
      </c>
      <c r="AE527" s="2">
        <f t="shared" si="152"/>
        <v>0.01</v>
      </c>
      <c r="AF527" s="1" t="str">
        <f t="shared" si="157"/>
        <v>5</v>
      </c>
      <c r="AG527" s="1">
        <v>12</v>
      </c>
      <c r="AH527" s="5" t="s">
        <v>27</v>
      </c>
      <c r="AI527" s="1">
        <f t="shared" si="155"/>
        <v>1</v>
      </c>
      <c r="AJ527" s="1">
        <f t="shared" si="156"/>
        <v>0</v>
      </c>
      <c r="AK527" s="36">
        <v>1</v>
      </c>
      <c r="AL527" s="1">
        <v>0</v>
      </c>
      <c r="AM527" s="1">
        <f t="shared" si="153"/>
        <v>1</v>
      </c>
      <c r="AN527" s="1"/>
      <c r="AO527" s="47">
        <v>1</v>
      </c>
      <c r="AP527" s="27"/>
      <c r="AQ527" s="5">
        <v>1</v>
      </c>
      <c r="AR527" s="25"/>
      <c r="AT527" s="48"/>
      <c r="AU527" s="12">
        <f t="shared" si="154"/>
        <v>1</v>
      </c>
      <c r="AV527" s="49"/>
      <c r="AW527" s="36"/>
      <c r="AX527" s="36"/>
      <c r="AY527" s="36"/>
      <c r="AZ527" s="40"/>
      <c r="BA527" s="14">
        <f t="shared" si="148"/>
        <v>0</v>
      </c>
      <c r="BB527" s="49"/>
      <c r="BC527" s="36"/>
      <c r="BD527" s="36"/>
      <c r="BE527" s="36"/>
      <c r="BF527" s="40"/>
      <c r="BG527" s="16">
        <f t="shared" si="149"/>
        <v>0</v>
      </c>
      <c r="BH527" s="16">
        <f t="shared" si="150"/>
        <v>1</v>
      </c>
    </row>
    <row r="528" spans="1:60" ht="25.5" customHeight="1" x14ac:dyDescent="0.25">
      <c r="A528" s="4" t="s">
        <v>1653</v>
      </c>
      <c r="B528" s="4" t="s">
        <v>1654</v>
      </c>
      <c r="C528" s="5" t="s">
        <v>1816</v>
      </c>
      <c r="D528" s="21">
        <v>0.3</v>
      </c>
      <c r="E528" s="4" t="s">
        <v>1281</v>
      </c>
      <c r="F528" s="4" t="s">
        <v>1634</v>
      </c>
      <c r="G528" s="4" t="s">
        <v>1655</v>
      </c>
      <c r="H528" s="1" t="s">
        <v>1822</v>
      </c>
      <c r="I528" s="1" t="s">
        <v>27</v>
      </c>
      <c r="J528" s="4" t="s">
        <v>2970</v>
      </c>
      <c r="K528" s="22">
        <v>0</v>
      </c>
      <c r="L528" s="4">
        <v>100</v>
      </c>
      <c r="M528" s="23" t="s">
        <v>1656</v>
      </c>
      <c r="N528" s="23" t="s">
        <v>1657</v>
      </c>
      <c r="O528" s="3" t="s">
        <v>33</v>
      </c>
      <c r="P528" s="4" t="s">
        <v>38</v>
      </c>
      <c r="Q528" s="75" t="s">
        <v>42</v>
      </c>
      <c r="R528" s="5"/>
      <c r="S528" s="5"/>
      <c r="T528" s="5"/>
      <c r="U528" s="5"/>
      <c r="V528" s="5"/>
      <c r="W528" s="5"/>
      <c r="X528" s="5" t="s">
        <v>36</v>
      </c>
      <c r="Y528" s="24">
        <v>42327</v>
      </c>
      <c r="Z528" s="4" t="s">
        <v>38</v>
      </c>
      <c r="AA528" s="24" t="s">
        <v>27</v>
      </c>
      <c r="AB528" s="24"/>
      <c r="AC528" s="2" t="str">
        <f t="shared" si="151"/>
        <v>100</v>
      </c>
      <c r="AD528" s="2">
        <f t="shared" si="147"/>
        <v>0.3</v>
      </c>
      <c r="AE528" s="2">
        <f t="shared" si="152"/>
        <v>0.3</v>
      </c>
      <c r="AF528" s="1" t="str">
        <f t="shared" si="157"/>
        <v>5</v>
      </c>
      <c r="AG528" s="1" t="s">
        <v>829</v>
      </c>
      <c r="AH528" s="36" t="s">
        <v>27</v>
      </c>
      <c r="AI528" s="1">
        <f t="shared" si="155"/>
        <v>0</v>
      </c>
      <c r="AJ528" s="1">
        <f t="shared" si="156"/>
        <v>7</v>
      </c>
      <c r="AK528" s="25">
        <v>7</v>
      </c>
      <c r="AL528" s="1">
        <v>4</v>
      </c>
      <c r="AM528" s="1">
        <f t="shared" si="153"/>
        <v>3</v>
      </c>
      <c r="AN528" s="1"/>
      <c r="AO528" s="42">
        <v>4</v>
      </c>
      <c r="AP528" s="27">
        <v>4</v>
      </c>
      <c r="AQ528" s="25"/>
      <c r="AR528" s="28"/>
      <c r="AS528" s="25"/>
      <c r="AT528" s="29"/>
      <c r="AU528" s="12">
        <f t="shared" si="154"/>
        <v>0</v>
      </c>
      <c r="AV528" s="30"/>
      <c r="AW528" s="28"/>
      <c r="AX528" s="1"/>
      <c r="AY528" s="1"/>
      <c r="AZ528" s="15"/>
      <c r="BA528" s="14">
        <f t="shared" si="148"/>
        <v>0</v>
      </c>
      <c r="BB528" s="9"/>
      <c r="BC528" s="1"/>
      <c r="BD528" s="1"/>
      <c r="BE528" s="1"/>
      <c r="BF528" s="15"/>
      <c r="BG528" s="16">
        <f t="shared" si="149"/>
        <v>0</v>
      </c>
      <c r="BH528" s="16">
        <f t="shared" si="150"/>
        <v>0</v>
      </c>
    </row>
    <row r="529" spans="1:118" ht="25.5" customHeight="1" x14ac:dyDescent="0.25">
      <c r="A529" s="5" t="s">
        <v>1652</v>
      </c>
      <c r="B529" s="10" t="s">
        <v>2112</v>
      </c>
      <c r="C529" s="31" t="s">
        <v>2069</v>
      </c>
      <c r="D529" s="32">
        <v>3.47</v>
      </c>
      <c r="E529" s="31" t="s">
        <v>1281</v>
      </c>
      <c r="F529" s="4" t="s">
        <v>1634</v>
      </c>
      <c r="G529" s="5" t="s">
        <v>27</v>
      </c>
      <c r="H529" s="10" t="s">
        <v>27</v>
      </c>
      <c r="I529" s="10" t="s">
        <v>2113</v>
      </c>
      <c r="J529" s="10" t="s">
        <v>804</v>
      </c>
      <c r="K529" s="33">
        <v>100</v>
      </c>
      <c r="L529" s="10">
        <v>0</v>
      </c>
      <c r="M529" s="34" t="s">
        <v>898</v>
      </c>
      <c r="N529" s="34" t="s">
        <v>2114</v>
      </c>
      <c r="O529" s="10" t="s">
        <v>33</v>
      </c>
      <c r="P529" s="10" t="s">
        <v>38</v>
      </c>
      <c r="Q529" s="75" t="s">
        <v>42</v>
      </c>
      <c r="R529" s="19" t="s">
        <v>2115</v>
      </c>
      <c r="S529" s="19" t="s">
        <v>2116</v>
      </c>
      <c r="T529" s="19" t="s">
        <v>2117</v>
      </c>
      <c r="U529" s="19" t="s">
        <v>136</v>
      </c>
      <c r="V529" s="19" t="s">
        <v>2084</v>
      </c>
      <c r="W529" s="5" t="s">
        <v>662</v>
      </c>
      <c r="X529" s="5" t="s">
        <v>2118</v>
      </c>
      <c r="Y529" s="5" t="s">
        <v>27</v>
      </c>
      <c r="Z529" s="5" t="s">
        <v>27</v>
      </c>
      <c r="AA529" s="67" t="s">
        <v>27</v>
      </c>
      <c r="AB529" s="67"/>
      <c r="AC529" s="2" t="str">
        <f t="shared" si="151"/>
        <v>85</v>
      </c>
      <c r="AD529" s="2">
        <f t="shared" si="147"/>
        <v>3.47</v>
      </c>
      <c r="AE529" s="2">
        <f t="shared" si="152"/>
        <v>2.9495</v>
      </c>
      <c r="AF529" s="2" t="str">
        <f t="shared" si="157"/>
        <v>40</v>
      </c>
      <c r="AG529" s="1" t="str">
        <f>IF(AK529&lt;=10,"24",IF(AK529&gt;10,"30"))</f>
        <v>30</v>
      </c>
      <c r="AH529" s="36">
        <v>35</v>
      </c>
      <c r="AI529" s="1">
        <f t="shared" si="155"/>
        <v>103.2325</v>
      </c>
      <c r="AJ529" s="1">
        <f t="shared" si="156"/>
        <v>0</v>
      </c>
      <c r="AK529" s="7">
        <f>AE529*AH529</f>
        <v>103.2325</v>
      </c>
      <c r="AL529" s="58">
        <v>0</v>
      </c>
      <c r="AM529" s="1">
        <f t="shared" si="153"/>
        <v>103.2325</v>
      </c>
      <c r="AN529" s="28"/>
      <c r="AO529" s="47">
        <v>103</v>
      </c>
      <c r="AP529" s="49"/>
      <c r="AQ529" s="36"/>
      <c r="AR529" s="36"/>
      <c r="AS529" s="36"/>
      <c r="AT529" s="39"/>
      <c r="AU529" s="12">
        <f t="shared" si="154"/>
        <v>0</v>
      </c>
      <c r="AV529" s="49">
        <v>40</v>
      </c>
      <c r="AW529" s="36">
        <v>40</v>
      </c>
      <c r="AX529" s="36">
        <v>23</v>
      </c>
      <c r="AY529" s="36"/>
      <c r="AZ529" s="11"/>
      <c r="BA529" s="14">
        <f t="shared" si="148"/>
        <v>103</v>
      </c>
      <c r="BB529" s="49"/>
      <c r="BC529" s="36"/>
      <c r="BD529" s="36"/>
      <c r="BE529" s="36"/>
      <c r="BF529" s="40"/>
      <c r="BG529" s="16">
        <f t="shared" si="149"/>
        <v>0</v>
      </c>
      <c r="BH529" s="16">
        <f t="shared" si="150"/>
        <v>103</v>
      </c>
      <c r="BI529" s="5"/>
    </row>
    <row r="530" spans="1:118" ht="25.5" customHeight="1" x14ac:dyDescent="0.25">
      <c r="A530" s="43" t="s">
        <v>1645</v>
      </c>
      <c r="B530" s="43" t="s">
        <v>1646</v>
      </c>
      <c r="C530" s="21" t="s">
        <v>1815</v>
      </c>
      <c r="D530" s="2">
        <v>2.85</v>
      </c>
      <c r="E530" s="43" t="s">
        <v>1281</v>
      </c>
      <c r="F530" s="1" t="s">
        <v>1634</v>
      </c>
      <c r="G530" s="43" t="s">
        <v>1647</v>
      </c>
      <c r="H530" s="1" t="s">
        <v>1823</v>
      </c>
      <c r="I530" s="1" t="s">
        <v>27</v>
      </c>
      <c r="J530" s="18" t="s">
        <v>804</v>
      </c>
      <c r="K530" s="3">
        <v>95</v>
      </c>
      <c r="L530" s="3">
        <v>5</v>
      </c>
      <c r="M530" s="4" t="s">
        <v>30</v>
      </c>
      <c r="N530" s="3" t="s">
        <v>1648</v>
      </c>
      <c r="O530" s="3" t="s">
        <v>2286</v>
      </c>
      <c r="P530" s="4" t="s">
        <v>38</v>
      </c>
      <c r="Q530" s="85" t="s">
        <v>2347</v>
      </c>
      <c r="R530" s="4" t="s">
        <v>1836</v>
      </c>
      <c r="S530" s="4" t="s">
        <v>1835</v>
      </c>
      <c r="T530" s="4" t="s">
        <v>1818</v>
      </c>
      <c r="U530" s="3" t="s">
        <v>1649</v>
      </c>
      <c r="V530" s="3" t="s">
        <v>1820</v>
      </c>
      <c r="W530" s="4" t="s">
        <v>1650</v>
      </c>
      <c r="X530" s="3" t="s">
        <v>1651</v>
      </c>
      <c r="Y530" s="41">
        <v>34295</v>
      </c>
      <c r="Z530" s="21" t="s">
        <v>38</v>
      </c>
      <c r="AA530" s="24" t="s">
        <v>27</v>
      </c>
      <c r="AB530" s="24"/>
      <c r="AC530" s="2" t="str">
        <f t="shared" si="151"/>
        <v>85</v>
      </c>
      <c r="AD530" s="2">
        <f t="shared" si="147"/>
        <v>2.85</v>
      </c>
      <c r="AE530" s="2">
        <f t="shared" si="152"/>
        <v>2.4224999999999999</v>
      </c>
      <c r="AF530" s="1" t="str">
        <f t="shared" si="157"/>
        <v>40</v>
      </c>
      <c r="AG530" s="1" t="s">
        <v>829</v>
      </c>
      <c r="AH530" s="36" t="s">
        <v>27</v>
      </c>
      <c r="AI530" s="1">
        <f t="shared" si="155"/>
        <v>148.19999999999999</v>
      </c>
      <c r="AJ530" s="1">
        <f t="shared" si="156"/>
        <v>7.8</v>
      </c>
      <c r="AK530" s="25">
        <v>156</v>
      </c>
      <c r="AL530" s="1">
        <v>0</v>
      </c>
      <c r="AM530" s="1">
        <f t="shared" si="153"/>
        <v>156</v>
      </c>
      <c r="AN530" s="1"/>
      <c r="AO530" s="47">
        <v>156</v>
      </c>
      <c r="AP530" s="17"/>
      <c r="AT530" s="20"/>
      <c r="AU530" s="12">
        <f t="shared" si="154"/>
        <v>0</v>
      </c>
      <c r="AV530" s="17">
        <v>40</v>
      </c>
      <c r="AW530" s="4">
        <v>40</v>
      </c>
      <c r="AX530" s="4">
        <v>40</v>
      </c>
      <c r="AY530" s="4">
        <v>36</v>
      </c>
      <c r="AZ530" s="20"/>
      <c r="BA530" s="14">
        <f t="shared" si="148"/>
        <v>156</v>
      </c>
      <c r="BB530" s="17"/>
      <c r="BF530" s="20"/>
      <c r="BG530" s="16">
        <f t="shared" si="149"/>
        <v>0</v>
      </c>
      <c r="BH530" s="16">
        <f t="shared" si="150"/>
        <v>156</v>
      </c>
      <c r="CL530" s="5"/>
      <c r="CM530" s="5"/>
      <c r="CN530" s="5"/>
      <c r="CO530" s="5"/>
      <c r="CP530" s="5"/>
      <c r="CQ530" s="5"/>
      <c r="CR530" s="5"/>
      <c r="CS530" s="5"/>
      <c r="CT530" s="5"/>
      <c r="CU530" s="5"/>
      <c r="CV530" s="5"/>
      <c r="CW530" s="5"/>
      <c r="CX530" s="5"/>
      <c r="CY530" s="5"/>
      <c r="CZ530" s="5"/>
      <c r="DA530" s="5"/>
      <c r="DB530" s="5"/>
      <c r="DC530" s="5"/>
      <c r="DD530" s="5"/>
      <c r="DE530" s="5"/>
      <c r="DF530" s="5"/>
      <c r="DG530" s="5"/>
      <c r="DH530" s="5"/>
      <c r="DI530" s="5"/>
      <c r="DJ530" s="5"/>
      <c r="DK530" s="5"/>
      <c r="DL530" s="5"/>
      <c r="DM530" s="5"/>
      <c r="DN530" s="5"/>
    </row>
    <row r="531" spans="1:118" ht="25.5" customHeight="1" x14ac:dyDescent="0.25">
      <c r="A531" s="1" t="s">
        <v>1638</v>
      </c>
      <c r="B531" s="43" t="s">
        <v>1639</v>
      </c>
      <c r="C531" s="1" t="s">
        <v>1806</v>
      </c>
      <c r="D531" s="2">
        <v>31.49</v>
      </c>
      <c r="E531" s="1" t="s">
        <v>1281</v>
      </c>
      <c r="F531" s="1" t="s">
        <v>1634</v>
      </c>
      <c r="G531" s="1" t="s">
        <v>27</v>
      </c>
      <c r="H531" s="1" t="s">
        <v>27</v>
      </c>
      <c r="I531" s="1" t="s">
        <v>27</v>
      </c>
      <c r="J531" s="4" t="s">
        <v>804</v>
      </c>
      <c r="K531" s="3">
        <v>100</v>
      </c>
      <c r="L531" s="3">
        <v>0</v>
      </c>
      <c r="M531" s="4" t="s">
        <v>30</v>
      </c>
      <c r="N531" s="4" t="s">
        <v>1640</v>
      </c>
      <c r="O531" s="3" t="s">
        <v>2065</v>
      </c>
      <c r="P531" s="3" t="s">
        <v>38</v>
      </c>
      <c r="Q531" s="74" t="s">
        <v>1641</v>
      </c>
      <c r="R531" s="4" t="s">
        <v>1836</v>
      </c>
      <c r="S531" s="19" t="s">
        <v>1835</v>
      </c>
      <c r="T531" s="6" t="s">
        <v>2163</v>
      </c>
      <c r="U531" s="4" t="s">
        <v>151</v>
      </c>
      <c r="V531" s="4" t="s">
        <v>1820</v>
      </c>
      <c r="W531" s="4" t="s">
        <v>1898</v>
      </c>
      <c r="X531" s="4" t="s">
        <v>36</v>
      </c>
      <c r="Y531" s="1" t="s">
        <v>27</v>
      </c>
      <c r="Z531" s="1" t="s">
        <v>27</v>
      </c>
      <c r="AA531" s="1" t="s">
        <v>27</v>
      </c>
      <c r="AB531" s="1"/>
      <c r="AC531" s="2" t="str">
        <f t="shared" si="151"/>
        <v>65</v>
      </c>
      <c r="AD531" s="2">
        <f t="shared" si="147"/>
        <v>31.49</v>
      </c>
      <c r="AE531" s="2">
        <f t="shared" si="152"/>
        <v>20.468499999999999</v>
      </c>
      <c r="AF531" s="2" t="str">
        <f t="shared" si="157"/>
        <v>70</v>
      </c>
      <c r="AG531" s="1" t="str">
        <f>IF(AK531&lt;=10,"24",IF(AK531&gt;10,"30"))</f>
        <v>30</v>
      </c>
      <c r="AH531" s="1">
        <v>35</v>
      </c>
      <c r="AI531" s="1">
        <f t="shared" si="155"/>
        <v>716.39749999999981</v>
      </c>
      <c r="AJ531" s="1">
        <f t="shared" si="156"/>
        <v>0</v>
      </c>
      <c r="AK531" s="7">
        <f>AE531*AH531</f>
        <v>716.39749999999992</v>
      </c>
      <c r="AL531" s="7">
        <v>0</v>
      </c>
      <c r="AM531" s="7">
        <f t="shared" si="153"/>
        <v>716.39749999999992</v>
      </c>
      <c r="AN531" s="7"/>
      <c r="AO531" s="8">
        <v>716</v>
      </c>
      <c r="AP531" s="9"/>
      <c r="AQ531" s="10"/>
      <c r="AR531" s="1">
        <v>35</v>
      </c>
      <c r="AS531" s="1">
        <v>70</v>
      </c>
      <c r="AT531" s="15">
        <v>70</v>
      </c>
      <c r="AU531" s="12">
        <f t="shared" si="154"/>
        <v>175</v>
      </c>
      <c r="AV531" s="9">
        <v>70</v>
      </c>
      <c r="AW531" s="1">
        <v>70</v>
      </c>
      <c r="AX531" s="1">
        <v>70</v>
      </c>
      <c r="AY531" s="1">
        <v>70</v>
      </c>
      <c r="AZ531" s="11">
        <v>70</v>
      </c>
      <c r="BA531" s="14">
        <f t="shared" si="148"/>
        <v>350</v>
      </c>
      <c r="BB531" s="13">
        <v>70</v>
      </c>
      <c r="BC531" s="10">
        <v>70</v>
      </c>
      <c r="BD531" s="1">
        <v>51</v>
      </c>
      <c r="BE531" s="1"/>
      <c r="BF531" s="15"/>
      <c r="BG531" s="16">
        <f t="shared" si="149"/>
        <v>191</v>
      </c>
      <c r="BH531" s="16">
        <f t="shared" si="150"/>
        <v>716</v>
      </c>
    </row>
    <row r="532" spans="1:118" ht="25.5" customHeight="1" x14ac:dyDescent="0.25">
      <c r="A532" s="1" t="s">
        <v>1635</v>
      </c>
      <c r="B532" s="1" t="s">
        <v>1636</v>
      </c>
      <c r="C532" s="1" t="s">
        <v>1806</v>
      </c>
      <c r="D532" s="2">
        <v>4.01</v>
      </c>
      <c r="E532" s="1" t="s">
        <v>1281</v>
      </c>
      <c r="F532" s="1" t="s">
        <v>1634</v>
      </c>
      <c r="G532" s="1" t="s">
        <v>27</v>
      </c>
      <c r="H532" s="1" t="s">
        <v>27</v>
      </c>
      <c r="I532" s="1" t="s">
        <v>27</v>
      </c>
      <c r="J532" s="3" t="s">
        <v>804</v>
      </c>
      <c r="K532" s="3">
        <v>100</v>
      </c>
      <c r="L532" s="3">
        <v>0</v>
      </c>
      <c r="M532" s="4" t="s">
        <v>898</v>
      </c>
      <c r="N532" s="4" t="s">
        <v>1637</v>
      </c>
      <c r="O532" s="3" t="s">
        <v>33</v>
      </c>
      <c r="P532" s="3" t="s">
        <v>38</v>
      </c>
      <c r="Q532" s="74" t="s">
        <v>42</v>
      </c>
      <c r="R532" s="4" t="s">
        <v>105</v>
      </c>
      <c r="S532" s="4" t="s">
        <v>2154</v>
      </c>
      <c r="T532" s="6" t="s">
        <v>2163</v>
      </c>
      <c r="U532" s="4" t="s">
        <v>363</v>
      </c>
      <c r="V532" s="4" t="s">
        <v>1820</v>
      </c>
      <c r="W532" s="4" t="s">
        <v>1969</v>
      </c>
      <c r="X532" s="4" t="s">
        <v>1968</v>
      </c>
      <c r="Y532" s="1" t="s">
        <v>27</v>
      </c>
      <c r="Z532" s="1" t="s">
        <v>27</v>
      </c>
      <c r="AA532" s="1" t="s">
        <v>27</v>
      </c>
      <c r="AB532" s="1"/>
      <c r="AC532" s="2" t="str">
        <f t="shared" si="151"/>
        <v>85</v>
      </c>
      <c r="AD532" s="2">
        <f t="shared" si="147"/>
        <v>4.01</v>
      </c>
      <c r="AE532" s="2">
        <f t="shared" si="152"/>
        <v>3.4084999999999996</v>
      </c>
      <c r="AF532" s="2" t="str">
        <f t="shared" si="157"/>
        <v>40</v>
      </c>
      <c r="AG532" s="1" t="str">
        <f>IF(AK532&lt;=10,"24",IF(AK532&gt;10,"30"))</f>
        <v>30</v>
      </c>
      <c r="AH532" s="1">
        <v>35</v>
      </c>
      <c r="AI532" s="1">
        <f t="shared" si="155"/>
        <v>119.29749999999999</v>
      </c>
      <c r="AJ532" s="1">
        <f t="shared" si="156"/>
        <v>0</v>
      </c>
      <c r="AK532" s="7">
        <f>AE532*AH532</f>
        <v>119.29749999999999</v>
      </c>
      <c r="AL532" s="7">
        <v>0</v>
      </c>
      <c r="AM532" s="7">
        <f t="shared" si="153"/>
        <v>119.29749999999999</v>
      </c>
      <c r="AN532" s="7"/>
      <c r="AO532" s="8">
        <v>119</v>
      </c>
      <c r="AP532" s="9"/>
      <c r="AQ532" s="1"/>
      <c r="AR532" s="1"/>
      <c r="AS532" s="1"/>
      <c r="AT532" s="15"/>
      <c r="AU532" s="12">
        <f t="shared" si="154"/>
        <v>0</v>
      </c>
      <c r="AV532" s="9">
        <v>40</v>
      </c>
      <c r="AW532" s="1">
        <v>40</v>
      </c>
      <c r="AX532" s="1">
        <v>39</v>
      </c>
      <c r="AY532" s="1"/>
      <c r="AZ532" s="15"/>
      <c r="BA532" s="14">
        <f t="shared" si="148"/>
        <v>119</v>
      </c>
      <c r="BB532" s="9"/>
      <c r="BC532" s="1"/>
      <c r="BD532" s="1"/>
      <c r="BE532" s="1"/>
      <c r="BF532" s="15"/>
      <c r="BG532" s="16">
        <f t="shared" si="149"/>
        <v>0</v>
      </c>
      <c r="BH532" s="16">
        <f t="shared" si="150"/>
        <v>119</v>
      </c>
    </row>
    <row r="533" spans="1:118" ht="25.5" customHeight="1" x14ac:dyDescent="0.25">
      <c r="A533" s="4" t="s">
        <v>2510</v>
      </c>
      <c r="B533" s="1" t="s">
        <v>2138</v>
      </c>
      <c r="C533" s="1" t="s">
        <v>1806</v>
      </c>
      <c r="D533" s="2">
        <v>0.08</v>
      </c>
      <c r="E533" s="4" t="s">
        <v>1281</v>
      </c>
      <c r="F533" s="1" t="s">
        <v>1634</v>
      </c>
      <c r="G533" s="1" t="s">
        <v>27</v>
      </c>
      <c r="H533" s="1" t="s">
        <v>27</v>
      </c>
      <c r="I533" s="1" t="s">
        <v>27</v>
      </c>
      <c r="J533" s="4" t="s">
        <v>2970</v>
      </c>
      <c r="K533" s="46" t="s">
        <v>2170</v>
      </c>
      <c r="L533" s="46" t="s">
        <v>2169</v>
      </c>
      <c r="M533" s="46" t="s">
        <v>2177</v>
      </c>
      <c r="N533" s="4" t="s">
        <v>2414</v>
      </c>
      <c r="O533" s="4" t="s">
        <v>2413</v>
      </c>
      <c r="P533" s="4" t="s">
        <v>38</v>
      </c>
      <c r="Q533" s="76" t="s">
        <v>42</v>
      </c>
      <c r="R533" s="4" t="s">
        <v>117</v>
      </c>
      <c r="S533" s="4" t="s">
        <v>2428</v>
      </c>
      <c r="T533" s="6" t="s">
        <v>2163</v>
      </c>
      <c r="U533" s="4" t="s">
        <v>151</v>
      </c>
      <c r="V533" s="19" t="s">
        <v>1820</v>
      </c>
      <c r="W533" s="4" t="s">
        <v>1966</v>
      </c>
      <c r="X533" s="4" t="s">
        <v>36</v>
      </c>
      <c r="Y533" s="1" t="s">
        <v>27</v>
      </c>
      <c r="Z533" s="1" t="s">
        <v>27</v>
      </c>
      <c r="AA533" s="1" t="s">
        <v>27</v>
      </c>
      <c r="AC533" s="2" t="str">
        <f t="shared" si="151"/>
        <v>100</v>
      </c>
      <c r="AD533" s="2">
        <f t="shared" si="147"/>
        <v>0.08</v>
      </c>
      <c r="AE533" s="2">
        <f t="shared" si="152"/>
        <v>0.08</v>
      </c>
      <c r="AF533" s="2" t="str">
        <f t="shared" si="157"/>
        <v>5</v>
      </c>
      <c r="AG533" s="1" t="str">
        <f>IF(AK533&lt;=10,"24",IF(AK533&gt;10,"30"))</f>
        <v>24</v>
      </c>
      <c r="AH533" s="4">
        <v>35</v>
      </c>
      <c r="AI533" s="1">
        <f t="shared" si="155"/>
        <v>0</v>
      </c>
      <c r="AJ533" s="1">
        <f t="shared" si="156"/>
        <v>2.8</v>
      </c>
      <c r="AK533" s="7">
        <f>AE533*AH533</f>
        <v>2.8000000000000003</v>
      </c>
      <c r="AL533" s="7">
        <v>0</v>
      </c>
      <c r="AM533" s="7">
        <f t="shared" si="153"/>
        <v>2.8000000000000003</v>
      </c>
      <c r="AO533" s="8">
        <v>3</v>
      </c>
      <c r="AP533" s="17"/>
      <c r="AR533" s="4">
        <v>3</v>
      </c>
      <c r="AT533" s="20"/>
      <c r="AU533" s="12">
        <f t="shared" si="154"/>
        <v>3</v>
      </c>
      <c r="AV533" s="17"/>
      <c r="AZ533" s="20"/>
      <c r="BA533" s="14">
        <f t="shared" si="148"/>
        <v>0</v>
      </c>
      <c r="BB533" s="17"/>
      <c r="BF533" s="20"/>
      <c r="BG533" s="16">
        <f t="shared" si="149"/>
        <v>0</v>
      </c>
      <c r="BH533" s="16">
        <f t="shared" si="150"/>
        <v>3</v>
      </c>
    </row>
    <row r="534" spans="1:118" ht="25.5" customHeight="1" x14ac:dyDescent="0.25">
      <c r="A534" s="4" t="s">
        <v>1279</v>
      </c>
      <c r="B534" s="76" t="s">
        <v>1280</v>
      </c>
      <c r="C534" s="5" t="s">
        <v>1816</v>
      </c>
      <c r="D534" s="21">
        <v>0.04</v>
      </c>
      <c r="E534" s="4" t="s">
        <v>1281</v>
      </c>
      <c r="F534" s="4" t="s">
        <v>1634</v>
      </c>
      <c r="G534" s="4" t="s">
        <v>1282</v>
      </c>
      <c r="H534" s="1" t="s">
        <v>1823</v>
      </c>
      <c r="I534" s="1" t="s">
        <v>27</v>
      </c>
      <c r="J534" s="4" t="s">
        <v>2970</v>
      </c>
      <c r="K534" s="22">
        <v>20</v>
      </c>
      <c r="L534" s="21">
        <v>80</v>
      </c>
      <c r="M534" s="23" t="s">
        <v>1283</v>
      </c>
      <c r="N534" s="23" t="s">
        <v>28</v>
      </c>
      <c r="O534" s="3" t="s">
        <v>2286</v>
      </c>
      <c r="P534" s="4" t="s">
        <v>38</v>
      </c>
      <c r="Q534" s="18" t="s">
        <v>2348</v>
      </c>
      <c r="R534" s="74"/>
      <c r="S534" s="74"/>
      <c r="T534" s="74"/>
      <c r="U534" s="74"/>
      <c r="V534" s="5"/>
      <c r="W534" s="5"/>
      <c r="X534" s="5" t="s">
        <v>36</v>
      </c>
      <c r="Y534" s="41">
        <v>43133</v>
      </c>
      <c r="Z534" s="21" t="s">
        <v>32</v>
      </c>
      <c r="AA534" s="41">
        <v>44229</v>
      </c>
      <c r="AB534" s="41"/>
      <c r="AC534" s="2" t="str">
        <f t="shared" si="151"/>
        <v>100</v>
      </c>
      <c r="AD534" s="2">
        <f t="shared" si="147"/>
        <v>0.04</v>
      </c>
      <c r="AE534" s="2">
        <f t="shared" si="152"/>
        <v>0.04</v>
      </c>
      <c r="AF534" s="1" t="str">
        <f t="shared" si="157"/>
        <v>5</v>
      </c>
      <c r="AG534" s="1">
        <v>12</v>
      </c>
      <c r="AH534" s="1" t="s">
        <v>27</v>
      </c>
      <c r="AI534" s="1">
        <f t="shared" si="155"/>
        <v>0.6</v>
      </c>
      <c r="AJ534" s="1">
        <f t="shared" si="156"/>
        <v>2.4</v>
      </c>
      <c r="AK534" s="25">
        <v>3</v>
      </c>
      <c r="AL534" s="1">
        <v>0</v>
      </c>
      <c r="AM534" s="1">
        <f t="shared" si="153"/>
        <v>3</v>
      </c>
      <c r="AN534" s="1"/>
      <c r="AO534" s="47">
        <v>3</v>
      </c>
      <c r="AP534" s="25"/>
      <c r="AQ534" s="4">
        <v>3</v>
      </c>
      <c r="AR534" s="25"/>
      <c r="AT534" s="25"/>
      <c r="AU534" s="12">
        <f t="shared" si="154"/>
        <v>3</v>
      </c>
      <c r="AV534" s="28"/>
      <c r="AW534" s="28"/>
      <c r="AX534" s="1"/>
      <c r="AY534" s="1"/>
      <c r="AZ534" s="1"/>
      <c r="BA534" s="14">
        <f t="shared" si="148"/>
        <v>0</v>
      </c>
      <c r="BB534" s="1"/>
      <c r="BC534" s="1"/>
      <c r="BD534" s="1"/>
      <c r="BE534" s="1"/>
      <c r="BF534" s="1"/>
      <c r="BG534" s="16">
        <f t="shared" si="149"/>
        <v>0</v>
      </c>
      <c r="BH534" s="16">
        <f t="shared" si="150"/>
        <v>3</v>
      </c>
    </row>
    <row r="535" spans="1:118" ht="25.5" customHeight="1" x14ac:dyDescent="0.25">
      <c r="A535" s="5" t="s">
        <v>1284</v>
      </c>
      <c r="B535" s="74" t="s">
        <v>1285</v>
      </c>
      <c r="C535" s="5" t="s">
        <v>1816</v>
      </c>
      <c r="D535" s="5">
        <v>0.03</v>
      </c>
      <c r="E535" s="5" t="s">
        <v>1281</v>
      </c>
      <c r="F535" s="4" t="s">
        <v>1634</v>
      </c>
      <c r="G535" s="5" t="s">
        <v>1286</v>
      </c>
      <c r="H535" s="1" t="s">
        <v>1823</v>
      </c>
      <c r="I535" s="1" t="s">
        <v>27</v>
      </c>
      <c r="J535" s="18" t="s">
        <v>804</v>
      </c>
      <c r="K535" s="5">
        <v>100</v>
      </c>
      <c r="L535" s="5">
        <v>0</v>
      </c>
      <c r="M535" s="5" t="s">
        <v>801</v>
      </c>
      <c r="N535" s="5" t="s">
        <v>1287</v>
      </c>
      <c r="O535" s="3" t="s">
        <v>33</v>
      </c>
      <c r="P535" s="4" t="s">
        <v>38</v>
      </c>
      <c r="Q535" s="10" t="s">
        <v>42</v>
      </c>
      <c r="R535" s="74"/>
      <c r="S535" s="74"/>
      <c r="T535" s="74"/>
      <c r="U535" s="74"/>
      <c r="V535" s="5"/>
      <c r="W535" s="5"/>
      <c r="X535" s="5" t="s">
        <v>36</v>
      </c>
      <c r="Y535" s="35">
        <v>43571</v>
      </c>
      <c r="Z535" s="5" t="s">
        <v>32</v>
      </c>
      <c r="AA535" s="35">
        <v>44667</v>
      </c>
      <c r="AB535" s="35"/>
      <c r="AC535" s="2" t="str">
        <f t="shared" si="151"/>
        <v>100</v>
      </c>
      <c r="AD535" s="2">
        <f t="shared" si="147"/>
        <v>0.03</v>
      </c>
      <c r="AE535" s="2">
        <f t="shared" si="152"/>
        <v>0.03</v>
      </c>
      <c r="AF535" s="1" t="str">
        <f t="shared" si="157"/>
        <v>5</v>
      </c>
      <c r="AG535" s="1">
        <v>12</v>
      </c>
      <c r="AH535" s="36" t="s">
        <v>27</v>
      </c>
      <c r="AI535" s="1">
        <f t="shared" si="155"/>
        <v>1</v>
      </c>
      <c r="AJ535" s="1">
        <f t="shared" si="156"/>
        <v>0</v>
      </c>
      <c r="AK535" s="36">
        <v>1</v>
      </c>
      <c r="AL535" s="1">
        <v>0</v>
      </c>
      <c r="AM535" s="1">
        <f t="shared" si="153"/>
        <v>1</v>
      </c>
      <c r="AN535" s="1"/>
      <c r="AO535" s="47">
        <v>1</v>
      </c>
      <c r="AP535" s="37"/>
      <c r="AQ535" s="5">
        <v>1</v>
      </c>
      <c r="AR535" s="25"/>
      <c r="AT535" s="5"/>
      <c r="AU535" s="12">
        <f t="shared" si="154"/>
        <v>1</v>
      </c>
      <c r="AV535" s="28"/>
      <c r="AW535" s="28"/>
      <c r="AX535" s="36"/>
      <c r="AY535" s="36"/>
      <c r="AZ535" s="36"/>
      <c r="BA535" s="14">
        <f t="shared" si="148"/>
        <v>0</v>
      </c>
      <c r="BB535" s="36"/>
      <c r="BC535" s="36"/>
      <c r="BD535" s="36"/>
      <c r="BE535" s="36"/>
      <c r="BF535" s="36"/>
      <c r="BG535" s="16">
        <f t="shared" si="149"/>
        <v>0</v>
      </c>
      <c r="BH535" s="16">
        <f t="shared" si="150"/>
        <v>1</v>
      </c>
    </row>
    <row r="536" spans="1:118" ht="25.5" customHeight="1" x14ac:dyDescent="0.25">
      <c r="A536" s="1" t="s">
        <v>1642</v>
      </c>
      <c r="B536" s="83" t="s">
        <v>1643</v>
      </c>
      <c r="C536" s="1" t="s">
        <v>1806</v>
      </c>
      <c r="D536" s="2">
        <v>4.4400000000000004</v>
      </c>
      <c r="E536" s="1" t="s">
        <v>1281</v>
      </c>
      <c r="F536" s="1" t="s">
        <v>1634</v>
      </c>
      <c r="G536" s="1" t="s">
        <v>27</v>
      </c>
      <c r="H536" s="1" t="s">
        <v>27</v>
      </c>
      <c r="I536" s="1" t="s">
        <v>27</v>
      </c>
      <c r="J536" s="4" t="s">
        <v>804</v>
      </c>
      <c r="K536" s="4">
        <v>100</v>
      </c>
      <c r="L536" s="4">
        <v>0</v>
      </c>
      <c r="M536" s="4" t="s">
        <v>30</v>
      </c>
      <c r="N536" s="4" t="s">
        <v>1644</v>
      </c>
      <c r="O536" s="3" t="s">
        <v>33</v>
      </c>
      <c r="P536" s="3" t="s">
        <v>38</v>
      </c>
      <c r="Q536" s="5" t="s">
        <v>42</v>
      </c>
      <c r="R536" s="76" t="s">
        <v>117</v>
      </c>
      <c r="S536" s="76" t="s">
        <v>1833</v>
      </c>
      <c r="T536" s="108" t="s">
        <v>2163</v>
      </c>
      <c r="U536" s="76" t="s">
        <v>151</v>
      </c>
      <c r="V536" s="4" t="s">
        <v>1820</v>
      </c>
      <c r="W536" s="4" t="s">
        <v>1904</v>
      </c>
      <c r="X536" s="4" t="s">
        <v>36</v>
      </c>
      <c r="Y536" s="1" t="s">
        <v>27</v>
      </c>
      <c r="Z536" s="1" t="s">
        <v>27</v>
      </c>
      <c r="AA536" s="1" t="s">
        <v>27</v>
      </c>
      <c r="AB536" s="1"/>
      <c r="AC536" s="2" t="str">
        <f t="shared" si="151"/>
        <v>85</v>
      </c>
      <c r="AD536" s="2">
        <f t="shared" si="147"/>
        <v>4.4400000000000004</v>
      </c>
      <c r="AE536" s="2">
        <f t="shared" si="152"/>
        <v>3.7740000000000005</v>
      </c>
      <c r="AF536" s="2" t="str">
        <f t="shared" si="157"/>
        <v>40</v>
      </c>
      <c r="AG536" s="1" t="str">
        <f>IF(AK536&lt;=10,"24",IF(AK536&gt;10,"30"))</f>
        <v>30</v>
      </c>
      <c r="AH536" s="1">
        <v>35</v>
      </c>
      <c r="AI536" s="1">
        <f t="shared" si="155"/>
        <v>132.09</v>
      </c>
      <c r="AJ536" s="1">
        <f t="shared" si="156"/>
        <v>0</v>
      </c>
      <c r="AK536" s="7">
        <f>AE536*AH536</f>
        <v>132.09</v>
      </c>
      <c r="AL536" s="7">
        <v>0</v>
      </c>
      <c r="AM536" s="7">
        <f t="shared" si="153"/>
        <v>132.09</v>
      </c>
      <c r="AN536" s="7"/>
      <c r="AO536" s="8">
        <v>132</v>
      </c>
      <c r="AP536" s="1"/>
      <c r="AQ536" s="10"/>
      <c r="AR536" s="1">
        <v>20</v>
      </c>
      <c r="AS536" s="1">
        <v>40</v>
      </c>
      <c r="AT536" s="1">
        <v>40</v>
      </c>
      <c r="AU536" s="12">
        <f t="shared" si="154"/>
        <v>100</v>
      </c>
      <c r="AV536" s="10">
        <v>32</v>
      </c>
      <c r="AW536" s="1"/>
      <c r="AX536" s="1"/>
      <c r="AY536" s="1"/>
      <c r="AZ536" s="1"/>
      <c r="BA536" s="14">
        <f t="shared" si="148"/>
        <v>32</v>
      </c>
      <c r="BB536" s="1"/>
      <c r="BC536" s="1"/>
      <c r="BD536" s="1"/>
      <c r="BE536" s="1"/>
      <c r="BF536" s="1"/>
      <c r="BG536" s="16">
        <f t="shared" si="149"/>
        <v>0</v>
      </c>
      <c r="BH536" s="16">
        <f t="shared" si="150"/>
        <v>132</v>
      </c>
    </row>
    <row r="537" spans="1:118" ht="25.5" customHeight="1" x14ac:dyDescent="0.25">
      <c r="A537" s="4" t="s">
        <v>2509</v>
      </c>
      <c r="B537" s="83" t="s">
        <v>2131</v>
      </c>
      <c r="C537" s="1" t="s">
        <v>1806</v>
      </c>
      <c r="D537" s="2">
        <v>0.15</v>
      </c>
      <c r="E537" s="4" t="s">
        <v>1281</v>
      </c>
      <c r="F537" s="1" t="s">
        <v>1634</v>
      </c>
      <c r="G537" s="1" t="s">
        <v>27</v>
      </c>
      <c r="H537" s="1" t="s">
        <v>27</v>
      </c>
      <c r="I537" s="1" t="s">
        <v>27</v>
      </c>
      <c r="J537" s="4" t="s">
        <v>2970</v>
      </c>
      <c r="K537" s="46" t="s">
        <v>2170</v>
      </c>
      <c r="L537" s="46" t="s">
        <v>2169</v>
      </c>
      <c r="M537" s="46" t="s">
        <v>2177</v>
      </c>
      <c r="N537" s="4" t="s">
        <v>2412</v>
      </c>
      <c r="O537" s="4" t="s">
        <v>33</v>
      </c>
      <c r="P537" s="4" t="s">
        <v>38</v>
      </c>
      <c r="Q537" s="4" t="s">
        <v>42</v>
      </c>
      <c r="R537" s="76" t="s">
        <v>117</v>
      </c>
      <c r="S537" s="76" t="s">
        <v>117</v>
      </c>
      <c r="T537" s="108" t="s">
        <v>2163</v>
      </c>
      <c r="U537" s="76" t="s">
        <v>151</v>
      </c>
      <c r="V537" s="19" t="s">
        <v>1820</v>
      </c>
      <c r="W537" s="4" t="s">
        <v>1966</v>
      </c>
      <c r="X537" s="4" t="s">
        <v>36</v>
      </c>
      <c r="Y537" s="1" t="s">
        <v>27</v>
      </c>
      <c r="Z537" s="1" t="s">
        <v>27</v>
      </c>
      <c r="AA537" s="1" t="s">
        <v>27</v>
      </c>
      <c r="AC537" s="2" t="str">
        <f t="shared" si="151"/>
        <v>100</v>
      </c>
      <c r="AD537" s="2">
        <f t="shared" si="147"/>
        <v>0.15</v>
      </c>
      <c r="AE537" s="2">
        <f t="shared" si="152"/>
        <v>0.15</v>
      </c>
      <c r="AF537" s="2" t="str">
        <f t="shared" si="157"/>
        <v>5</v>
      </c>
      <c r="AG537" s="1" t="str">
        <f>IF(AK537&lt;=10,"24",IF(AK537&gt;10,"30"))</f>
        <v>24</v>
      </c>
      <c r="AH537" s="4">
        <v>35</v>
      </c>
      <c r="AI537" s="1">
        <f t="shared" si="155"/>
        <v>0</v>
      </c>
      <c r="AJ537" s="1">
        <f t="shared" si="156"/>
        <v>5.25</v>
      </c>
      <c r="AK537" s="7">
        <f>AE537*AH537</f>
        <v>5.25</v>
      </c>
      <c r="AL537" s="7">
        <v>0</v>
      </c>
      <c r="AM537" s="7">
        <f t="shared" si="153"/>
        <v>5.25</v>
      </c>
      <c r="AO537" s="8">
        <v>5</v>
      </c>
      <c r="AR537" s="4">
        <v>5</v>
      </c>
      <c r="AU537" s="12">
        <f t="shared" si="154"/>
        <v>5</v>
      </c>
      <c r="BA537" s="14">
        <f t="shared" si="148"/>
        <v>0</v>
      </c>
      <c r="BG537" s="16">
        <f t="shared" si="149"/>
        <v>0</v>
      </c>
      <c r="BH537" s="16">
        <f t="shared" si="150"/>
        <v>5</v>
      </c>
    </row>
    <row r="538" spans="1:118" ht="25.5" customHeight="1" x14ac:dyDescent="0.25">
      <c r="A538" s="4" t="s">
        <v>2511</v>
      </c>
      <c r="B538" s="83" t="s">
        <v>1663</v>
      </c>
      <c r="C538" s="1" t="s">
        <v>1806</v>
      </c>
      <c r="D538" s="2">
        <v>0.28000000000000003</v>
      </c>
      <c r="E538" s="1" t="s">
        <v>1290</v>
      </c>
      <c r="F538" s="1" t="s">
        <v>73</v>
      </c>
      <c r="G538" s="1" t="s">
        <v>27</v>
      </c>
      <c r="H538" s="1" t="s">
        <v>27</v>
      </c>
      <c r="I538" s="1" t="s">
        <v>27</v>
      </c>
      <c r="J538" s="4" t="s">
        <v>804</v>
      </c>
      <c r="K538" s="3">
        <v>100</v>
      </c>
      <c r="L538" s="3">
        <v>0</v>
      </c>
      <c r="M538" s="4" t="s">
        <v>1988</v>
      </c>
      <c r="N538" s="4" t="s">
        <v>2040</v>
      </c>
      <c r="O538" s="1" t="s">
        <v>2592</v>
      </c>
      <c r="P538" s="3" t="s">
        <v>38</v>
      </c>
      <c r="Q538" s="5" t="s">
        <v>42</v>
      </c>
      <c r="R538" s="76" t="s">
        <v>117</v>
      </c>
      <c r="S538" s="76" t="s">
        <v>1833</v>
      </c>
      <c r="T538" s="108" t="s">
        <v>2163</v>
      </c>
      <c r="U538" s="76" t="s">
        <v>151</v>
      </c>
      <c r="V538" s="4" t="s">
        <v>1820</v>
      </c>
      <c r="W538" s="4" t="s">
        <v>1901</v>
      </c>
      <c r="X538" s="4" t="s">
        <v>36</v>
      </c>
      <c r="Y538" s="1" t="s">
        <v>27</v>
      </c>
      <c r="Z538" s="1" t="s">
        <v>27</v>
      </c>
      <c r="AA538" s="1" t="s">
        <v>27</v>
      </c>
      <c r="AB538" s="1"/>
      <c r="AC538" s="2" t="str">
        <f t="shared" si="151"/>
        <v>100</v>
      </c>
      <c r="AD538" s="2">
        <f t="shared" si="147"/>
        <v>0.28000000000000003</v>
      </c>
      <c r="AE538" s="2">
        <f t="shared" si="152"/>
        <v>0.28000000000000003</v>
      </c>
      <c r="AF538" s="2" t="str">
        <f t="shared" si="157"/>
        <v>5</v>
      </c>
      <c r="AG538" s="1" t="str">
        <f>IF(AK538&lt;=10,"24",IF(AK538&gt;10,"30"))</f>
        <v>24</v>
      </c>
      <c r="AH538" s="1">
        <v>20</v>
      </c>
      <c r="AI538" s="1">
        <f t="shared" si="155"/>
        <v>5.6</v>
      </c>
      <c r="AJ538" s="1">
        <f t="shared" si="156"/>
        <v>0</v>
      </c>
      <c r="AK538" s="7">
        <f>AE538*AH538</f>
        <v>5.6000000000000005</v>
      </c>
      <c r="AL538" s="7">
        <v>0</v>
      </c>
      <c r="AM538" s="7">
        <f t="shared" si="153"/>
        <v>5.6000000000000005</v>
      </c>
      <c r="AN538" s="7"/>
      <c r="AO538" s="8">
        <v>6</v>
      </c>
      <c r="AP538" s="1"/>
      <c r="AQ538" s="10"/>
      <c r="AR538" s="45">
        <v>5</v>
      </c>
      <c r="AS538" s="1">
        <v>1</v>
      </c>
      <c r="AT538" s="1"/>
      <c r="AU538" s="12">
        <f t="shared" si="154"/>
        <v>6</v>
      </c>
      <c r="AV538" s="10"/>
      <c r="AW538" s="10"/>
      <c r="AX538" s="10"/>
      <c r="AY538" s="10"/>
      <c r="AZ538" s="10"/>
      <c r="BA538" s="14">
        <f t="shared" si="148"/>
        <v>0</v>
      </c>
      <c r="BB538" s="1"/>
      <c r="BC538" s="1"/>
      <c r="BD538" s="1"/>
      <c r="BE538" s="1"/>
      <c r="BF538" s="1"/>
      <c r="BG538" s="16">
        <f t="shared" si="149"/>
        <v>0</v>
      </c>
      <c r="BH538" s="16">
        <f t="shared" si="150"/>
        <v>6</v>
      </c>
    </row>
    <row r="539" spans="1:118" ht="25.5" customHeight="1" x14ac:dyDescent="0.25">
      <c r="A539" s="4" t="s">
        <v>2512</v>
      </c>
      <c r="B539" s="83" t="s">
        <v>1664</v>
      </c>
      <c r="C539" s="1" t="s">
        <v>1806</v>
      </c>
      <c r="D539" s="2">
        <v>0.45</v>
      </c>
      <c r="E539" s="1" t="s">
        <v>1290</v>
      </c>
      <c r="F539" s="1" t="s">
        <v>73</v>
      </c>
      <c r="G539" s="1" t="s">
        <v>27</v>
      </c>
      <c r="H539" s="1" t="s">
        <v>27</v>
      </c>
      <c r="I539" s="1" t="s">
        <v>27</v>
      </c>
      <c r="J539" s="4" t="s">
        <v>804</v>
      </c>
      <c r="K539" s="3">
        <v>90</v>
      </c>
      <c r="L539" s="3">
        <v>10</v>
      </c>
      <c r="M539" s="4" t="s">
        <v>1987</v>
      </c>
      <c r="N539" s="4" t="s">
        <v>2041</v>
      </c>
      <c r="O539" s="1" t="s">
        <v>2066</v>
      </c>
      <c r="P539" s="3" t="s">
        <v>38</v>
      </c>
      <c r="Q539" s="5" t="s">
        <v>1665</v>
      </c>
      <c r="R539" s="76" t="s">
        <v>1836</v>
      </c>
      <c r="S539" s="86" t="s">
        <v>1835</v>
      </c>
      <c r="T539" s="108" t="s">
        <v>2163</v>
      </c>
      <c r="U539" s="76" t="s">
        <v>151</v>
      </c>
      <c r="V539" s="4" t="s">
        <v>1820</v>
      </c>
      <c r="W539" s="4" t="s">
        <v>1882</v>
      </c>
      <c r="X539" s="4" t="s">
        <v>36</v>
      </c>
      <c r="Y539" s="1" t="s">
        <v>27</v>
      </c>
      <c r="Z539" s="1" t="s">
        <v>27</v>
      </c>
      <c r="AA539" s="1" t="s">
        <v>27</v>
      </c>
      <c r="AB539" s="1"/>
      <c r="AC539" s="2" t="str">
        <f t="shared" si="151"/>
        <v>100</v>
      </c>
      <c r="AD539" s="2">
        <f t="shared" si="147"/>
        <v>0.45</v>
      </c>
      <c r="AE539" s="2">
        <f t="shared" si="152"/>
        <v>0.45</v>
      </c>
      <c r="AF539" s="2" t="str">
        <f t="shared" si="157"/>
        <v>5</v>
      </c>
      <c r="AG539" s="1" t="str">
        <f>IF(AK539&lt;=10,"24",IF(AK539&gt;10,"30"))</f>
        <v>24</v>
      </c>
      <c r="AH539" s="1">
        <v>20</v>
      </c>
      <c r="AI539" s="1">
        <f t="shared" si="155"/>
        <v>8.1</v>
      </c>
      <c r="AJ539" s="1">
        <f t="shared" si="156"/>
        <v>0.9</v>
      </c>
      <c r="AK539" s="7">
        <f>AE539*AH539</f>
        <v>9</v>
      </c>
      <c r="AL539" s="7">
        <v>0</v>
      </c>
      <c r="AM539" s="7">
        <f t="shared" si="153"/>
        <v>9</v>
      </c>
      <c r="AN539" s="7"/>
      <c r="AO539" s="8">
        <v>9</v>
      </c>
      <c r="AP539" s="1"/>
      <c r="AQ539" s="1"/>
      <c r="AR539" s="45">
        <v>5</v>
      </c>
      <c r="AS539" s="1">
        <v>4</v>
      </c>
      <c r="AT539" s="1"/>
      <c r="AU539" s="12">
        <f t="shared" si="154"/>
        <v>9</v>
      </c>
      <c r="AV539" s="1"/>
      <c r="AW539" s="1"/>
      <c r="AX539" s="1"/>
      <c r="AY539" s="1"/>
      <c r="AZ539" s="1"/>
      <c r="BA539" s="14">
        <f t="shared" si="148"/>
        <v>0</v>
      </c>
      <c r="BB539" s="1"/>
      <c r="BC539" s="1"/>
      <c r="BD539" s="1"/>
      <c r="BE539" s="1"/>
      <c r="BF539" s="1"/>
      <c r="BG539" s="16">
        <f t="shared" si="149"/>
        <v>0</v>
      </c>
      <c r="BH539" s="16">
        <f t="shared" si="150"/>
        <v>9</v>
      </c>
    </row>
    <row r="540" spans="1:118" ht="25.5" customHeight="1" x14ac:dyDescent="0.25">
      <c r="A540" s="4" t="s">
        <v>1288</v>
      </c>
      <c r="B540" s="76" t="s">
        <v>1289</v>
      </c>
      <c r="C540" s="5" t="s">
        <v>1816</v>
      </c>
      <c r="D540" s="21">
        <v>0.68</v>
      </c>
      <c r="E540" s="4" t="s">
        <v>1290</v>
      </c>
      <c r="F540" s="21" t="s">
        <v>73</v>
      </c>
      <c r="G540" s="4" t="s">
        <v>1291</v>
      </c>
      <c r="H540" s="1" t="s">
        <v>1823</v>
      </c>
      <c r="I540" s="1" t="s">
        <v>27</v>
      </c>
      <c r="J540" s="4" t="s">
        <v>95</v>
      </c>
      <c r="K540" s="22">
        <v>50</v>
      </c>
      <c r="L540" s="4">
        <v>50</v>
      </c>
      <c r="M540" s="23" t="s">
        <v>1292</v>
      </c>
      <c r="N540" s="23" t="s">
        <v>793</v>
      </c>
      <c r="O540" s="3" t="s">
        <v>33</v>
      </c>
      <c r="P540" s="4" t="s">
        <v>38</v>
      </c>
      <c r="Q540" s="10" t="s">
        <v>42</v>
      </c>
      <c r="R540" s="74"/>
      <c r="S540" s="74"/>
      <c r="T540" s="74"/>
      <c r="U540" s="74"/>
      <c r="V540" s="5"/>
      <c r="W540" s="5"/>
      <c r="X540" s="5" t="s">
        <v>36</v>
      </c>
      <c r="Y540" s="24">
        <v>43503</v>
      </c>
      <c r="Z540" s="4" t="s">
        <v>32</v>
      </c>
      <c r="AA540" s="24">
        <v>44599</v>
      </c>
      <c r="AB540" s="24"/>
      <c r="AC540" s="2" t="str">
        <f t="shared" si="151"/>
        <v>100</v>
      </c>
      <c r="AD540" s="2">
        <f t="shared" si="147"/>
        <v>0.68</v>
      </c>
      <c r="AE540" s="2">
        <f t="shared" si="152"/>
        <v>0.68</v>
      </c>
      <c r="AF540" s="1" t="str">
        <f t="shared" si="157"/>
        <v>5</v>
      </c>
      <c r="AG540" s="1">
        <v>12</v>
      </c>
      <c r="AH540" s="1" t="s">
        <v>27</v>
      </c>
      <c r="AI540" s="1">
        <f t="shared" si="155"/>
        <v>1.5</v>
      </c>
      <c r="AJ540" s="1">
        <f t="shared" si="156"/>
        <v>1.5</v>
      </c>
      <c r="AK540" s="25">
        <v>3</v>
      </c>
      <c r="AL540" s="1">
        <v>2</v>
      </c>
      <c r="AM540" s="1">
        <f t="shared" si="153"/>
        <v>1</v>
      </c>
      <c r="AN540" s="1"/>
      <c r="AO540" s="47">
        <v>3</v>
      </c>
      <c r="AP540" s="25"/>
      <c r="AQ540" s="4">
        <v>3</v>
      </c>
      <c r="AR540" s="25"/>
      <c r="AT540" s="25"/>
      <c r="AU540" s="12">
        <f t="shared" si="154"/>
        <v>1</v>
      </c>
      <c r="AV540" s="28"/>
      <c r="AW540" s="28"/>
      <c r="AX540" s="1"/>
      <c r="AY540" s="1"/>
      <c r="AZ540" s="1"/>
      <c r="BA540" s="14">
        <f t="shared" si="148"/>
        <v>0</v>
      </c>
      <c r="BB540" s="1"/>
      <c r="BC540" s="1"/>
      <c r="BD540" s="1"/>
      <c r="BE540" s="1"/>
      <c r="BF540" s="1"/>
      <c r="BG540" s="16">
        <f t="shared" si="149"/>
        <v>0</v>
      </c>
      <c r="BH540" s="16">
        <f t="shared" si="150"/>
        <v>1</v>
      </c>
    </row>
    <row r="541" spans="1:118" ht="25.5" customHeight="1" x14ac:dyDescent="0.25">
      <c r="A541" s="4" t="s">
        <v>2203</v>
      </c>
      <c r="B541" s="76" t="s">
        <v>2202</v>
      </c>
      <c r="C541" s="5" t="s">
        <v>1816</v>
      </c>
      <c r="D541" s="4">
        <v>0.04</v>
      </c>
      <c r="E541" s="4" t="s">
        <v>1290</v>
      </c>
      <c r="F541" s="4" t="s">
        <v>73</v>
      </c>
      <c r="G541" s="4" t="s">
        <v>2201</v>
      </c>
      <c r="H541" s="1" t="s">
        <v>1823</v>
      </c>
      <c r="I541" s="1" t="s">
        <v>27</v>
      </c>
      <c r="J541" s="4" t="s">
        <v>2970</v>
      </c>
      <c r="K541" s="4">
        <v>0</v>
      </c>
      <c r="L541" s="4">
        <v>100</v>
      </c>
      <c r="M541" s="4" t="s">
        <v>2425</v>
      </c>
      <c r="N541" s="4" t="s">
        <v>793</v>
      </c>
      <c r="O541" s="3" t="s">
        <v>2426</v>
      </c>
      <c r="P541" s="4" t="s">
        <v>38</v>
      </c>
      <c r="Q541" s="18" t="s">
        <v>42</v>
      </c>
      <c r="R541" s="74"/>
      <c r="S541" s="74"/>
      <c r="T541" s="74"/>
      <c r="U541" s="74"/>
      <c r="V541" s="5"/>
      <c r="W541" s="5"/>
      <c r="X541" s="5" t="s">
        <v>36</v>
      </c>
      <c r="Y541" s="24">
        <v>42815</v>
      </c>
      <c r="Z541" s="4" t="s">
        <v>32</v>
      </c>
      <c r="AA541" s="41">
        <v>44287</v>
      </c>
      <c r="AB541" s="41" t="s">
        <v>38</v>
      </c>
      <c r="AC541" s="2" t="str">
        <f t="shared" si="151"/>
        <v>100</v>
      </c>
      <c r="AD541" s="2">
        <f t="shared" si="147"/>
        <v>0.04</v>
      </c>
      <c r="AE541" s="2">
        <f t="shared" si="152"/>
        <v>0.04</v>
      </c>
      <c r="AF541" s="1" t="str">
        <f t="shared" si="157"/>
        <v>5</v>
      </c>
      <c r="AG541" s="1">
        <v>12</v>
      </c>
      <c r="AH541" s="36" t="s">
        <v>27</v>
      </c>
      <c r="AI541" s="1">
        <f t="shared" si="155"/>
        <v>0</v>
      </c>
      <c r="AJ541" s="1">
        <f t="shared" si="156"/>
        <v>1</v>
      </c>
      <c r="AK541" s="25">
        <v>1</v>
      </c>
      <c r="AL541" s="1">
        <v>0</v>
      </c>
      <c r="AM541" s="1">
        <f t="shared" si="153"/>
        <v>1</v>
      </c>
      <c r="AN541" s="1"/>
      <c r="AO541" s="26">
        <v>1</v>
      </c>
      <c r="AQ541" s="28">
        <v>1</v>
      </c>
      <c r="AR541" s="25"/>
      <c r="AU541" s="12">
        <f t="shared" si="154"/>
        <v>1</v>
      </c>
      <c r="AV541" s="28"/>
      <c r="AW541" s="28"/>
      <c r="AX541" s="1"/>
      <c r="AY541" s="1"/>
      <c r="AZ541" s="1"/>
      <c r="BA541" s="14">
        <f t="shared" si="148"/>
        <v>0</v>
      </c>
      <c r="BB541" s="1"/>
      <c r="BC541" s="1"/>
      <c r="BD541" s="1"/>
      <c r="BE541" s="1"/>
      <c r="BF541" s="1"/>
      <c r="BG541" s="16">
        <f t="shared" si="149"/>
        <v>0</v>
      </c>
      <c r="BH541" s="16">
        <f t="shared" si="150"/>
        <v>1</v>
      </c>
    </row>
    <row r="542" spans="1:118" ht="25.5" customHeight="1" x14ac:dyDescent="0.25">
      <c r="A542" s="4" t="s">
        <v>1658</v>
      </c>
      <c r="B542" s="76" t="s">
        <v>1659</v>
      </c>
      <c r="C542" s="5" t="s">
        <v>1816</v>
      </c>
      <c r="D542" s="21">
        <v>0.35</v>
      </c>
      <c r="E542" s="4" t="s">
        <v>1290</v>
      </c>
      <c r="F542" s="21" t="s">
        <v>73</v>
      </c>
      <c r="G542" s="4" t="s">
        <v>1660</v>
      </c>
      <c r="H542" s="1" t="s">
        <v>1823</v>
      </c>
      <c r="I542" s="1" t="s">
        <v>27</v>
      </c>
      <c r="J542" s="4" t="s">
        <v>804</v>
      </c>
      <c r="K542" s="22">
        <v>100</v>
      </c>
      <c r="L542" s="4">
        <v>0</v>
      </c>
      <c r="M542" s="23" t="s">
        <v>1661</v>
      </c>
      <c r="N542" s="23" t="s">
        <v>1662</v>
      </c>
      <c r="O542" s="3" t="s">
        <v>33</v>
      </c>
      <c r="P542" s="4" t="s">
        <v>38</v>
      </c>
      <c r="Q542" s="10" t="s">
        <v>2303</v>
      </c>
      <c r="R542" s="74"/>
      <c r="S542" s="74"/>
      <c r="T542" s="74"/>
      <c r="U542" s="74"/>
      <c r="V542" s="5"/>
      <c r="W542" s="5"/>
      <c r="X542" s="5" t="s">
        <v>36</v>
      </c>
      <c r="Y542" s="24">
        <v>43900</v>
      </c>
      <c r="Z542" s="4" t="s">
        <v>32</v>
      </c>
      <c r="AA542" s="24">
        <v>44995</v>
      </c>
      <c r="AB542" s="24"/>
      <c r="AC542" s="2" t="str">
        <f t="shared" si="151"/>
        <v>100</v>
      </c>
      <c r="AD542" s="2">
        <f t="shared" si="147"/>
        <v>0.35</v>
      </c>
      <c r="AE542" s="2">
        <f t="shared" si="152"/>
        <v>0.35</v>
      </c>
      <c r="AF542" s="1" t="str">
        <f t="shared" si="157"/>
        <v>5</v>
      </c>
      <c r="AG542" s="1">
        <v>12</v>
      </c>
      <c r="AH542" s="1" t="s">
        <v>27</v>
      </c>
      <c r="AI542" s="1">
        <f t="shared" si="155"/>
        <v>3</v>
      </c>
      <c r="AJ542" s="1">
        <f t="shared" si="156"/>
        <v>0</v>
      </c>
      <c r="AK542" s="25">
        <v>3</v>
      </c>
      <c r="AL542" s="1">
        <v>0</v>
      </c>
      <c r="AM542" s="1">
        <f t="shared" si="153"/>
        <v>3</v>
      </c>
      <c r="AN542" s="1"/>
      <c r="AO542" s="47">
        <v>3</v>
      </c>
      <c r="AP542" s="25"/>
      <c r="AQ542" s="4">
        <v>3</v>
      </c>
      <c r="AR542" s="25"/>
      <c r="AT542" s="25"/>
      <c r="AU542" s="12">
        <f t="shared" si="154"/>
        <v>3</v>
      </c>
      <c r="AV542" s="28"/>
      <c r="AW542" s="28"/>
      <c r="AX542" s="1"/>
      <c r="AY542" s="1"/>
      <c r="AZ542" s="1"/>
      <c r="BA542" s="14">
        <f t="shared" si="148"/>
        <v>0</v>
      </c>
      <c r="BB542" s="1"/>
      <c r="BC542" s="1"/>
      <c r="BD542" s="1"/>
      <c r="BE542" s="1"/>
      <c r="BF542" s="1"/>
      <c r="BG542" s="16">
        <f t="shared" si="149"/>
        <v>0</v>
      </c>
      <c r="BH542" s="16">
        <f t="shared" si="150"/>
        <v>3</v>
      </c>
    </row>
    <row r="543" spans="1:118" ht="25.5" customHeight="1" x14ac:dyDescent="0.25">
      <c r="A543" s="4" t="s">
        <v>2933</v>
      </c>
      <c r="B543" s="120" t="s">
        <v>2725</v>
      </c>
      <c r="C543" s="1" t="s">
        <v>1806</v>
      </c>
      <c r="D543" s="123">
        <v>0.2</v>
      </c>
      <c r="E543" s="4" t="s">
        <v>1290</v>
      </c>
      <c r="F543" s="5" t="s">
        <v>73</v>
      </c>
      <c r="G543" s="1" t="s">
        <v>27</v>
      </c>
      <c r="H543" s="1" t="s">
        <v>27</v>
      </c>
      <c r="I543" s="1" t="s">
        <v>27</v>
      </c>
      <c r="J543" s="4" t="s">
        <v>2970</v>
      </c>
      <c r="K543" s="4">
        <v>0</v>
      </c>
      <c r="L543" s="4">
        <v>100</v>
      </c>
      <c r="M543" s="4" t="s">
        <v>2752</v>
      </c>
      <c r="N543" s="4" t="s">
        <v>2796</v>
      </c>
      <c r="O543" s="4" t="s">
        <v>2867</v>
      </c>
      <c r="P543" s="4" t="s">
        <v>38</v>
      </c>
      <c r="Q543" s="4" t="s">
        <v>2849</v>
      </c>
      <c r="R543" s="76" t="s">
        <v>117</v>
      </c>
      <c r="S543" s="76" t="s">
        <v>1833</v>
      </c>
      <c r="T543" s="108" t="s">
        <v>2163</v>
      </c>
      <c r="U543" s="76" t="s">
        <v>129</v>
      </c>
      <c r="V543" s="4" t="s">
        <v>1820</v>
      </c>
      <c r="W543" s="4" t="s">
        <v>44</v>
      </c>
      <c r="X543" s="4" t="s">
        <v>36</v>
      </c>
      <c r="Y543" s="1" t="s">
        <v>27</v>
      </c>
      <c r="Z543" s="1" t="s">
        <v>27</v>
      </c>
      <c r="AA543" s="1" t="s">
        <v>27</v>
      </c>
      <c r="AC543" s="2" t="str">
        <f t="shared" si="151"/>
        <v>100</v>
      </c>
      <c r="AD543" s="2">
        <f t="shared" si="147"/>
        <v>0.2</v>
      </c>
      <c r="AE543" s="2">
        <f t="shared" si="152"/>
        <v>0.2</v>
      </c>
      <c r="AF543" s="2" t="str">
        <f t="shared" si="157"/>
        <v>5</v>
      </c>
      <c r="AG543" s="1" t="str">
        <f t="shared" ref="AG543:AG551" si="158">IF(AK543&lt;=10,"24",IF(AK543&gt;10,"30"))</f>
        <v>24</v>
      </c>
      <c r="AH543" s="4">
        <v>20</v>
      </c>
      <c r="AI543" s="1">
        <f t="shared" si="155"/>
        <v>0</v>
      </c>
      <c r="AJ543" s="1">
        <f>(AK543*L544)/100</f>
        <v>0</v>
      </c>
      <c r="AK543" s="7">
        <f t="shared" ref="AK543:AK551" si="159">AE543*AH543</f>
        <v>4</v>
      </c>
      <c r="AL543" s="1">
        <v>0</v>
      </c>
      <c r="AM543" s="1">
        <f t="shared" si="153"/>
        <v>4</v>
      </c>
      <c r="AO543" s="8">
        <v>4</v>
      </c>
      <c r="AR543" s="4">
        <v>4</v>
      </c>
      <c r="AU543" s="12">
        <f t="shared" si="154"/>
        <v>4</v>
      </c>
      <c r="BA543" s="14">
        <f t="shared" si="148"/>
        <v>0</v>
      </c>
      <c r="BG543" s="16">
        <f t="shared" si="149"/>
        <v>0</v>
      </c>
      <c r="BH543" s="16">
        <f t="shared" si="150"/>
        <v>4</v>
      </c>
    </row>
    <row r="544" spans="1:118" ht="25.5" customHeight="1" x14ac:dyDescent="0.25">
      <c r="A544" s="4" t="s">
        <v>2934</v>
      </c>
      <c r="B544" s="120" t="s">
        <v>2726</v>
      </c>
      <c r="C544" s="1" t="s">
        <v>1806</v>
      </c>
      <c r="D544" s="123">
        <v>0.23</v>
      </c>
      <c r="E544" s="4" t="s">
        <v>1290</v>
      </c>
      <c r="F544" s="5" t="s">
        <v>37</v>
      </c>
      <c r="G544" s="1" t="s">
        <v>27</v>
      </c>
      <c r="H544" s="1" t="s">
        <v>27</v>
      </c>
      <c r="I544" s="1" t="s">
        <v>27</v>
      </c>
      <c r="J544" s="4" t="s">
        <v>804</v>
      </c>
      <c r="K544" s="4">
        <v>100</v>
      </c>
      <c r="L544" s="4">
        <v>0</v>
      </c>
      <c r="M544" s="4" t="s">
        <v>898</v>
      </c>
      <c r="N544" s="4" t="s">
        <v>2798</v>
      </c>
      <c r="O544" s="4" t="s">
        <v>33</v>
      </c>
      <c r="P544" s="4" t="s">
        <v>38</v>
      </c>
      <c r="Q544" s="4" t="s">
        <v>42</v>
      </c>
      <c r="R544" s="76" t="s">
        <v>117</v>
      </c>
      <c r="S544" s="76" t="s">
        <v>1833</v>
      </c>
      <c r="T544" s="108" t="s">
        <v>2163</v>
      </c>
      <c r="U544" s="76" t="s">
        <v>129</v>
      </c>
      <c r="V544" s="4" t="s">
        <v>1820</v>
      </c>
      <c r="W544" s="4" t="s">
        <v>44</v>
      </c>
      <c r="X544" s="4" t="s">
        <v>36</v>
      </c>
      <c r="Y544" s="1" t="s">
        <v>27</v>
      </c>
      <c r="Z544" s="1" t="s">
        <v>27</v>
      </c>
      <c r="AA544" s="1" t="s">
        <v>27</v>
      </c>
      <c r="AC544" s="2" t="str">
        <f t="shared" si="151"/>
        <v>100</v>
      </c>
      <c r="AD544" s="2">
        <f t="shared" si="147"/>
        <v>0.23</v>
      </c>
      <c r="AE544" s="2">
        <f t="shared" si="152"/>
        <v>0.23</v>
      </c>
      <c r="AF544" s="2" t="str">
        <f t="shared" si="157"/>
        <v>5</v>
      </c>
      <c r="AG544" s="1" t="str">
        <f t="shared" si="158"/>
        <v>24</v>
      </c>
      <c r="AH544" s="4">
        <v>20</v>
      </c>
      <c r="AI544" s="1">
        <f t="shared" si="155"/>
        <v>4.6000000000000005</v>
      </c>
      <c r="AJ544" s="1">
        <f t="shared" ref="AJ544:AJ575" si="160">(AK544*L544)/100</f>
        <v>0</v>
      </c>
      <c r="AK544" s="7">
        <f t="shared" si="159"/>
        <v>4.6000000000000005</v>
      </c>
      <c r="AL544" s="1">
        <v>0</v>
      </c>
      <c r="AM544" s="1">
        <f t="shared" si="153"/>
        <v>4.6000000000000005</v>
      </c>
      <c r="AO544" s="8">
        <v>5</v>
      </c>
      <c r="AR544" s="4">
        <v>5</v>
      </c>
      <c r="AU544" s="12">
        <f t="shared" si="154"/>
        <v>5</v>
      </c>
      <c r="BA544" s="14">
        <f t="shared" si="148"/>
        <v>0</v>
      </c>
      <c r="BG544" s="16">
        <f t="shared" si="149"/>
        <v>0</v>
      </c>
      <c r="BH544" s="16">
        <f t="shared" si="150"/>
        <v>5</v>
      </c>
    </row>
    <row r="545" spans="1:60" ht="25.5" customHeight="1" x14ac:dyDescent="0.25">
      <c r="A545" s="4" t="s">
        <v>2935</v>
      </c>
      <c r="B545" s="120" t="s">
        <v>2727</v>
      </c>
      <c r="C545" s="1" t="s">
        <v>1806</v>
      </c>
      <c r="D545" s="123">
        <v>0.16</v>
      </c>
      <c r="E545" s="4" t="s">
        <v>1290</v>
      </c>
      <c r="F545" s="5" t="s">
        <v>37</v>
      </c>
      <c r="G545" s="1" t="s">
        <v>27</v>
      </c>
      <c r="H545" s="1" t="s">
        <v>27</v>
      </c>
      <c r="I545" s="1" t="s">
        <v>27</v>
      </c>
      <c r="J545" s="4" t="s">
        <v>804</v>
      </c>
      <c r="K545" s="4">
        <v>100</v>
      </c>
      <c r="L545" s="4">
        <v>0</v>
      </c>
      <c r="M545" s="4" t="s">
        <v>898</v>
      </c>
      <c r="N545" s="4" t="s">
        <v>2797</v>
      </c>
      <c r="O545" s="4" t="s">
        <v>33</v>
      </c>
      <c r="P545" s="4" t="s">
        <v>38</v>
      </c>
      <c r="Q545" s="4" t="s">
        <v>42</v>
      </c>
      <c r="R545" s="76" t="s">
        <v>117</v>
      </c>
      <c r="S545" s="76" t="s">
        <v>1833</v>
      </c>
      <c r="T545" s="108" t="s">
        <v>2163</v>
      </c>
      <c r="U545" s="76" t="s">
        <v>129</v>
      </c>
      <c r="V545" s="4" t="s">
        <v>1820</v>
      </c>
      <c r="W545" s="4" t="s">
        <v>44</v>
      </c>
      <c r="X545" s="4" t="s">
        <v>36</v>
      </c>
      <c r="Y545" s="1" t="s">
        <v>27</v>
      </c>
      <c r="Z545" s="1" t="s">
        <v>27</v>
      </c>
      <c r="AA545" s="1" t="s">
        <v>27</v>
      </c>
      <c r="AC545" s="2" t="str">
        <f t="shared" si="151"/>
        <v>100</v>
      </c>
      <c r="AD545" s="2">
        <f t="shared" si="147"/>
        <v>0.16</v>
      </c>
      <c r="AE545" s="2">
        <f t="shared" si="152"/>
        <v>0.16</v>
      </c>
      <c r="AF545" s="2" t="str">
        <f t="shared" si="157"/>
        <v>5</v>
      </c>
      <c r="AG545" s="1" t="str">
        <f t="shared" si="158"/>
        <v>24</v>
      </c>
      <c r="AH545" s="4">
        <v>20</v>
      </c>
      <c r="AI545" s="1">
        <f t="shared" si="155"/>
        <v>3.2</v>
      </c>
      <c r="AJ545" s="1">
        <f t="shared" si="160"/>
        <v>0</v>
      </c>
      <c r="AK545" s="7">
        <f t="shared" si="159"/>
        <v>3.2</v>
      </c>
      <c r="AL545" s="1">
        <v>0</v>
      </c>
      <c r="AM545" s="1">
        <f t="shared" si="153"/>
        <v>3.2</v>
      </c>
      <c r="AO545" s="8">
        <v>3</v>
      </c>
      <c r="AR545" s="4">
        <v>3</v>
      </c>
      <c r="AU545" s="12">
        <f t="shared" si="154"/>
        <v>3</v>
      </c>
      <c r="BA545" s="14">
        <f t="shared" si="148"/>
        <v>0</v>
      </c>
      <c r="BG545" s="16">
        <f t="shared" si="149"/>
        <v>0</v>
      </c>
      <c r="BH545" s="16">
        <f t="shared" si="150"/>
        <v>3</v>
      </c>
    </row>
    <row r="546" spans="1:60" ht="25.5" customHeight="1" x14ac:dyDescent="0.25">
      <c r="A546" s="1" t="s">
        <v>1687</v>
      </c>
      <c r="B546" s="83" t="s">
        <v>1688</v>
      </c>
      <c r="C546" s="1" t="s">
        <v>1806</v>
      </c>
      <c r="D546" s="44">
        <v>6.12</v>
      </c>
      <c r="E546" s="1" t="s">
        <v>1666</v>
      </c>
      <c r="F546" s="1" t="s">
        <v>29</v>
      </c>
      <c r="G546" s="1" t="s">
        <v>27</v>
      </c>
      <c r="H546" s="1" t="s">
        <v>27</v>
      </c>
      <c r="I546" s="1" t="s">
        <v>27</v>
      </c>
      <c r="J546" s="4" t="s">
        <v>2970</v>
      </c>
      <c r="K546" s="4">
        <v>0</v>
      </c>
      <c r="L546" s="4">
        <v>100</v>
      </c>
      <c r="M546" s="4" t="s">
        <v>1986</v>
      </c>
      <c r="N546" s="4" t="s">
        <v>1689</v>
      </c>
      <c r="O546" s="3" t="s">
        <v>33</v>
      </c>
      <c r="P546" s="3" t="s">
        <v>38</v>
      </c>
      <c r="Q546" s="5" t="s">
        <v>42</v>
      </c>
      <c r="R546" s="76" t="s">
        <v>1413</v>
      </c>
      <c r="S546" s="76" t="s">
        <v>2153</v>
      </c>
      <c r="T546" s="108" t="s">
        <v>2163</v>
      </c>
      <c r="U546" s="76" t="s">
        <v>151</v>
      </c>
      <c r="V546" s="4" t="s">
        <v>1820</v>
      </c>
      <c r="W546" s="4" t="s">
        <v>1947</v>
      </c>
      <c r="X546" s="4" t="s">
        <v>36</v>
      </c>
      <c r="Y546" s="1" t="s">
        <v>27</v>
      </c>
      <c r="Z546" s="1" t="s">
        <v>27</v>
      </c>
      <c r="AA546" s="1" t="s">
        <v>27</v>
      </c>
      <c r="AB546" s="1"/>
      <c r="AC546" s="2" t="str">
        <f t="shared" si="151"/>
        <v>80</v>
      </c>
      <c r="AD546" s="2">
        <f t="shared" si="147"/>
        <v>6.12</v>
      </c>
      <c r="AE546" s="2">
        <f t="shared" si="152"/>
        <v>4.8959999999999999</v>
      </c>
      <c r="AF546" s="2" t="str">
        <f t="shared" si="157"/>
        <v>40</v>
      </c>
      <c r="AG546" s="1" t="str">
        <f t="shared" si="158"/>
        <v>30</v>
      </c>
      <c r="AH546" s="1">
        <v>30</v>
      </c>
      <c r="AI546" s="1">
        <f t="shared" si="155"/>
        <v>0</v>
      </c>
      <c r="AJ546" s="1">
        <f t="shared" si="160"/>
        <v>146.88</v>
      </c>
      <c r="AK546" s="7">
        <f t="shared" si="159"/>
        <v>146.88</v>
      </c>
      <c r="AL546" s="7">
        <v>0</v>
      </c>
      <c r="AM546" s="7">
        <f t="shared" si="153"/>
        <v>146.88</v>
      </c>
      <c r="AN546" s="7"/>
      <c r="AO546" s="8">
        <v>147</v>
      </c>
      <c r="AP546" s="1"/>
      <c r="AQ546" s="10"/>
      <c r="AR546" s="1">
        <v>20</v>
      </c>
      <c r="AS546" s="1">
        <v>40</v>
      </c>
      <c r="AT546" s="1">
        <v>40</v>
      </c>
      <c r="AU546" s="12">
        <f t="shared" si="154"/>
        <v>100</v>
      </c>
      <c r="AV546" s="10">
        <v>40</v>
      </c>
      <c r="AW546" s="10">
        <v>7</v>
      </c>
      <c r="AX546" s="10"/>
      <c r="AY546" s="10"/>
      <c r="AZ546" s="10"/>
      <c r="BA546" s="14">
        <f t="shared" si="148"/>
        <v>47</v>
      </c>
      <c r="BB546" s="1"/>
      <c r="BC546" s="1"/>
      <c r="BD546" s="1"/>
      <c r="BE546" s="1"/>
      <c r="BF546" s="1"/>
      <c r="BG546" s="16">
        <f t="shared" si="149"/>
        <v>0</v>
      </c>
      <c r="BH546" s="16">
        <f t="shared" si="150"/>
        <v>147</v>
      </c>
    </row>
    <row r="547" spans="1:60" ht="25.5" customHeight="1" x14ac:dyDescent="0.25">
      <c r="A547" s="1" t="s">
        <v>1694</v>
      </c>
      <c r="B547" s="83" t="s">
        <v>1695</v>
      </c>
      <c r="C547" s="1" t="s">
        <v>1806</v>
      </c>
      <c r="D547" s="2">
        <v>14.96</v>
      </c>
      <c r="E547" s="1" t="s">
        <v>1666</v>
      </c>
      <c r="F547" s="1" t="s">
        <v>29</v>
      </c>
      <c r="G547" s="1" t="s">
        <v>27</v>
      </c>
      <c r="H547" s="1" t="s">
        <v>27</v>
      </c>
      <c r="I547" s="1" t="s">
        <v>27</v>
      </c>
      <c r="J547" s="3" t="s">
        <v>804</v>
      </c>
      <c r="K547" s="3">
        <v>100</v>
      </c>
      <c r="L547" s="3">
        <v>0</v>
      </c>
      <c r="M547" s="4" t="s">
        <v>1673</v>
      </c>
      <c r="N547" s="4" t="s">
        <v>1696</v>
      </c>
      <c r="O547" s="3" t="s">
        <v>2253</v>
      </c>
      <c r="P547" s="3" t="s">
        <v>38</v>
      </c>
      <c r="Q547" s="5" t="s">
        <v>42</v>
      </c>
      <c r="R547" s="76" t="s">
        <v>117</v>
      </c>
      <c r="S547" s="76" t="s">
        <v>1833</v>
      </c>
      <c r="T547" s="108" t="s">
        <v>2163</v>
      </c>
      <c r="U547" s="96" t="s">
        <v>129</v>
      </c>
      <c r="V547" s="3" t="s">
        <v>1820</v>
      </c>
      <c r="W547" s="3" t="s">
        <v>44</v>
      </c>
      <c r="X547" s="3" t="s">
        <v>226</v>
      </c>
      <c r="Y547" s="1" t="s">
        <v>27</v>
      </c>
      <c r="Z547" s="1" t="s">
        <v>27</v>
      </c>
      <c r="AA547" s="1" t="s">
        <v>27</v>
      </c>
      <c r="AB547" s="1"/>
      <c r="AC547" s="2" t="str">
        <f t="shared" si="151"/>
        <v>65</v>
      </c>
      <c r="AD547" s="2">
        <f t="shared" si="147"/>
        <v>14.96</v>
      </c>
      <c r="AE547" s="2">
        <f t="shared" si="152"/>
        <v>9.7240000000000002</v>
      </c>
      <c r="AF547" s="2" t="str">
        <f t="shared" si="157"/>
        <v>70</v>
      </c>
      <c r="AG547" s="1" t="str">
        <f t="shared" si="158"/>
        <v>30</v>
      </c>
      <c r="AH547" s="1">
        <v>30</v>
      </c>
      <c r="AI547" s="1">
        <f t="shared" si="155"/>
        <v>291.72000000000003</v>
      </c>
      <c r="AJ547" s="1">
        <f t="shared" si="160"/>
        <v>0</v>
      </c>
      <c r="AK547" s="7">
        <f t="shared" si="159"/>
        <v>291.72000000000003</v>
      </c>
      <c r="AL547" s="7">
        <v>0</v>
      </c>
      <c r="AM547" s="7">
        <f t="shared" si="153"/>
        <v>291.72000000000003</v>
      </c>
      <c r="AN547" s="7"/>
      <c r="AO547" s="8">
        <v>292</v>
      </c>
      <c r="AP547" s="1"/>
      <c r="AQ547" s="10"/>
      <c r="AR547" s="1"/>
      <c r="AS547" s="1"/>
      <c r="AT547" s="1"/>
      <c r="AU547" s="12">
        <f t="shared" si="154"/>
        <v>0</v>
      </c>
      <c r="AV547" s="1">
        <v>70</v>
      </c>
      <c r="AW547" s="1">
        <v>70</v>
      </c>
      <c r="AX547" s="10">
        <v>70</v>
      </c>
      <c r="AY547" s="10">
        <v>70</v>
      </c>
      <c r="AZ547" s="10">
        <v>12</v>
      </c>
      <c r="BA547" s="14">
        <f t="shared" si="148"/>
        <v>292</v>
      </c>
      <c r="BB547" s="1"/>
      <c r="BC547" s="1"/>
      <c r="BD547" s="1"/>
      <c r="BE547" s="1"/>
      <c r="BF547" s="1"/>
      <c r="BG547" s="16">
        <f t="shared" si="149"/>
        <v>0</v>
      </c>
      <c r="BH547" s="16">
        <f t="shared" si="150"/>
        <v>292</v>
      </c>
    </row>
    <row r="548" spans="1:60" ht="25.5" customHeight="1" x14ac:dyDescent="0.25">
      <c r="A548" s="1" t="s">
        <v>1697</v>
      </c>
      <c r="B548" s="83" t="s">
        <v>1698</v>
      </c>
      <c r="C548" s="1" t="s">
        <v>1806</v>
      </c>
      <c r="D548" s="2">
        <v>3.82</v>
      </c>
      <c r="E548" s="1" t="s">
        <v>1666</v>
      </c>
      <c r="F548" s="1" t="s">
        <v>29</v>
      </c>
      <c r="G548" s="1" t="s">
        <v>27</v>
      </c>
      <c r="H548" s="1" t="s">
        <v>27</v>
      </c>
      <c r="I548" s="1" t="s">
        <v>27</v>
      </c>
      <c r="J548" s="4" t="s">
        <v>804</v>
      </c>
      <c r="K548" s="3">
        <v>100</v>
      </c>
      <c r="L548" s="3">
        <v>0</v>
      </c>
      <c r="M548" s="4" t="s">
        <v>1977</v>
      </c>
      <c r="N548" s="1" t="s">
        <v>1699</v>
      </c>
      <c r="O548" s="3" t="s">
        <v>33</v>
      </c>
      <c r="P548" s="3" t="s">
        <v>38</v>
      </c>
      <c r="Q548" s="5" t="s">
        <v>42</v>
      </c>
      <c r="R548" s="76" t="s">
        <v>295</v>
      </c>
      <c r="S548" s="76" t="s">
        <v>2116</v>
      </c>
      <c r="T548" s="108" t="s">
        <v>2163</v>
      </c>
      <c r="U548" s="76" t="s">
        <v>151</v>
      </c>
      <c r="V548" s="4" t="s">
        <v>1820</v>
      </c>
      <c r="W548" s="4" t="s">
        <v>611</v>
      </c>
      <c r="X548" s="4" t="s">
        <v>36</v>
      </c>
      <c r="Y548" s="1" t="s">
        <v>27</v>
      </c>
      <c r="Z548" s="1" t="s">
        <v>27</v>
      </c>
      <c r="AA548" s="1" t="s">
        <v>27</v>
      </c>
      <c r="AB548" s="1"/>
      <c r="AC548" s="2" t="str">
        <f t="shared" si="151"/>
        <v>85</v>
      </c>
      <c r="AD548" s="2">
        <f t="shared" si="147"/>
        <v>3.82</v>
      </c>
      <c r="AE548" s="2">
        <f t="shared" si="152"/>
        <v>3.2469999999999999</v>
      </c>
      <c r="AF548" s="2" t="str">
        <f t="shared" si="157"/>
        <v>30</v>
      </c>
      <c r="AG548" s="1" t="str">
        <f t="shared" si="158"/>
        <v>30</v>
      </c>
      <c r="AH548" s="1">
        <v>30</v>
      </c>
      <c r="AI548" s="1">
        <f t="shared" si="155"/>
        <v>97.41</v>
      </c>
      <c r="AJ548" s="1">
        <f t="shared" si="160"/>
        <v>0</v>
      </c>
      <c r="AK548" s="7">
        <f t="shared" si="159"/>
        <v>97.41</v>
      </c>
      <c r="AL548" s="7">
        <v>0</v>
      </c>
      <c r="AM548" s="7">
        <f t="shared" si="153"/>
        <v>97.41</v>
      </c>
      <c r="AN548" s="7"/>
      <c r="AO548" s="8">
        <v>97</v>
      </c>
      <c r="AP548" s="1"/>
      <c r="AQ548" s="1"/>
      <c r="AR548" s="4">
        <v>15</v>
      </c>
      <c r="AS548" s="4">
        <v>30</v>
      </c>
      <c r="AT548" s="10">
        <v>30</v>
      </c>
      <c r="AU548" s="12">
        <f t="shared" si="154"/>
        <v>75</v>
      </c>
      <c r="AV548" s="1">
        <v>22</v>
      </c>
      <c r="AW548" s="1"/>
      <c r="AX548" s="1"/>
      <c r="AY548" s="1"/>
      <c r="AZ548" s="1"/>
      <c r="BA548" s="14">
        <f t="shared" si="148"/>
        <v>22</v>
      </c>
      <c r="BB548" s="1"/>
      <c r="BC548" s="1"/>
      <c r="BD548" s="1"/>
      <c r="BE548" s="1"/>
      <c r="BF548" s="1"/>
      <c r="BG548" s="16">
        <f t="shared" si="149"/>
        <v>0</v>
      </c>
      <c r="BH548" s="16">
        <f t="shared" si="150"/>
        <v>97</v>
      </c>
    </row>
    <row r="549" spans="1:60" ht="25.5" customHeight="1" x14ac:dyDescent="0.25">
      <c r="A549" s="1" t="s">
        <v>2514</v>
      </c>
      <c r="B549" s="83" t="s">
        <v>1690</v>
      </c>
      <c r="C549" s="1" t="s">
        <v>1806</v>
      </c>
      <c r="D549" s="2">
        <v>5.07</v>
      </c>
      <c r="E549" s="1" t="s">
        <v>1666</v>
      </c>
      <c r="F549" s="1" t="s">
        <v>29</v>
      </c>
      <c r="G549" s="1" t="s">
        <v>27</v>
      </c>
      <c r="H549" s="1" t="s">
        <v>27</v>
      </c>
      <c r="I549" s="1" t="s">
        <v>27</v>
      </c>
      <c r="J549" s="4" t="s">
        <v>804</v>
      </c>
      <c r="K549" s="4">
        <v>100</v>
      </c>
      <c r="L549" s="4">
        <v>0</v>
      </c>
      <c r="M549" s="4" t="s">
        <v>1692</v>
      </c>
      <c r="N549" s="4" t="s">
        <v>1693</v>
      </c>
      <c r="O549" s="4" t="s">
        <v>2252</v>
      </c>
      <c r="P549" s="3" t="s">
        <v>38</v>
      </c>
      <c r="Q549" s="5" t="s">
        <v>1505</v>
      </c>
      <c r="R549" s="76" t="s">
        <v>2283</v>
      </c>
      <c r="S549" s="76" t="s">
        <v>2273</v>
      </c>
      <c r="T549" s="108" t="s">
        <v>2163</v>
      </c>
      <c r="U549" s="96" t="s">
        <v>129</v>
      </c>
      <c r="V549" s="3" t="s">
        <v>1820</v>
      </c>
      <c r="W549" s="4" t="s">
        <v>1932</v>
      </c>
      <c r="X549" s="3" t="s">
        <v>36</v>
      </c>
      <c r="Y549" s="1" t="s">
        <v>27</v>
      </c>
      <c r="Z549" s="1" t="s">
        <v>27</v>
      </c>
      <c r="AA549" s="1" t="s">
        <v>27</v>
      </c>
      <c r="AB549" s="1"/>
      <c r="AC549" s="2" t="str">
        <f t="shared" si="151"/>
        <v>80</v>
      </c>
      <c r="AD549" s="2">
        <f t="shared" si="147"/>
        <v>5.07</v>
      </c>
      <c r="AE549" s="2">
        <f t="shared" si="152"/>
        <v>4.056</v>
      </c>
      <c r="AF549" s="2" t="str">
        <f t="shared" si="157"/>
        <v>40</v>
      </c>
      <c r="AG549" s="1" t="str">
        <f t="shared" si="158"/>
        <v>30</v>
      </c>
      <c r="AH549" s="1">
        <v>30</v>
      </c>
      <c r="AI549" s="1">
        <f t="shared" si="155"/>
        <v>121.68</v>
      </c>
      <c r="AJ549" s="1">
        <f t="shared" si="160"/>
        <v>0</v>
      </c>
      <c r="AK549" s="7">
        <f t="shared" si="159"/>
        <v>121.68</v>
      </c>
      <c r="AL549" s="7">
        <v>0</v>
      </c>
      <c r="AM549" s="7">
        <f t="shared" si="153"/>
        <v>121.68</v>
      </c>
      <c r="AN549" s="7"/>
      <c r="AO549" s="8">
        <v>122</v>
      </c>
      <c r="AP549" s="1"/>
      <c r="AQ549" s="18"/>
      <c r="AR549" s="1">
        <v>20</v>
      </c>
      <c r="AS549" s="1">
        <v>40</v>
      </c>
      <c r="AT549" s="1">
        <v>40</v>
      </c>
      <c r="AU549" s="12">
        <f t="shared" si="154"/>
        <v>100</v>
      </c>
      <c r="AV549" s="1">
        <v>22</v>
      </c>
      <c r="AW549" s="1"/>
      <c r="AX549" s="1"/>
      <c r="AY549" s="1"/>
      <c r="AZ549" s="1"/>
      <c r="BA549" s="14">
        <f t="shared" si="148"/>
        <v>22</v>
      </c>
      <c r="BB549" s="1"/>
      <c r="BC549" s="1"/>
      <c r="BD549" s="1"/>
      <c r="BE549" s="1"/>
      <c r="BF549" s="1"/>
      <c r="BG549" s="16">
        <f t="shared" si="149"/>
        <v>0</v>
      </c>
      <c r="BH549" s="16">
        <f t="shared" si="150"/>
        <v>122</v>
      </c>
    </row>
    <row r="550" spans="1:60" ht="25.5" customHeight="1" x14ac:dyDescent="0.25">
      <c r="A550" s="1" t="s">
        <v>1700</v>
      </c>
      <c r="B550" s="83" t="s">
        <v>1683</v>
      </c>
      <c r="C550" s="1" t="s">
        <v>1806</v>
      </c>
      <c r="D550" s="2">
        <v>2.4700000000000002</v>
      </c>
      <c r="E550" s="1" t="s">
        <v>1666</v>
      </c>
      <c r="F550" s="1" t="s">
        <v>29</v>
      </c>
      <c r="G550" s="1" t="s">
        <v>27</v>
      </c>
      <c r="H550" s="1" t="s">
        <v>27</v>
      </c>
      <c r="I550" s="1" t="s">
        <v>27</v>
      </c>
      <c r="J550" s="4" t="s">
        <v>2970</v>
      </c>
      <c r="K550" s="4">
        <v>0</v>
      </c>
      <c r="L550" s="4">
        <v>100</v>
      </c>
      <c r="M550" s="4" t="s">
        <v>1701</v>
      </c>
      <c r="N550" s="4" t="s">
        <v>1702</v>
      </c>
      <c r="O550" s="3" t="s">
        <v>33</v>
      </c>
      <c r="P550" s="3" t="s">
        <v>38</v>
      </c>
      <c r="Q550" s="5" t="s">
        <v>42</v>
      </c>
      <c r="R550" s="76" t="s">
        <v>295</v>
      </c>
      <c r="S550" s="76" t="s">
        <v>2116</v>
      </c>
      <c r="T550" s="108" t="s">
        <v>2163</v>
      </c>
      <c r="U550" s="76" t="s">
        <v>151</v>
      </c>
      <c r="V550" s="4" t="s">
        <v>1820</v>
      </c>
      <c r="W550" s="4" t="s">
        <v>1948</v>
      </c>
      <c r="X550" s="4" t="s">
        <v>36</v>
      </c>
      <c r="Y550" s="1" t="s">
        <v>27</v>
      </c>
      <c r="Z550" s="1" t="s">
        <v>27</v>
      </c>
      <c r="AA550" s="1" t="s">
        <v>27</v>
      </c>
      <c r="AB550" s="1"/>
      <c r="AC550" s="2" t="str">
        <f t="shared" si="151"/>
        <v>85</v>
      </c>
      <c r="AD550" s="2">
        <f t="shared" si="147"/>
        <v>2.4700000000000002</v>
      </c>
      <c r="AE550" s="2">
        <f t="shared" si="152"/>
        <v>2.0995000000000004</v>
      </c>
      <c r="AF550" s="2" t="str">
        <f t="shared" si="157"/>
        <v>30</v>
      </c>
      <c r="AG550" s="1" t="str">
        <f t="shared" si="158"/>
        <v>30</v>
      </c>
      <c r="AH550" s="1">
        <v>30</v>
      </c>
      <c r="AI550" s="1">
        <f t="shared" si="155"/>
        <v>0</v>
      </c>
      <c r="AJ550" s="1">
        <f t="shared" si="160"/>
        <v>62.985000000000021</v>
      </c>
      <c r="AK550" s="7">
        <f t="shared" si="159"/>
        <v>62.985000000000014</v>
      </c>
      <c r="AL550" s="7">
        <v>0</v>
      </c>
      <c r="AM550" s="7">
        <f t="shared" si="153"/>
        <v>62.985000000000014</v>
      </c>
      <c r="AN550" s="7"/>
      <c r="AO550" s="8">
        <v>63</v>
      </c>
      <c r="AP550" s="1"/>
      <c r="AQ550" s="18"/>
      <c r="AR550" s="4">
        <v>15</v>
      </c>
      <c r="AS550" s="4">
        <v>30</v>
      </c>
      <c r="AT550" s="1">
        <v>18</v>
      </c>
      <c r="AU550" s="12">
        <f t="shared" si="154"/>
        <v>63</v>
      </c>
      <c r="AV550" s="1"/>
      <c r="AW550" s="1"/>
      <c r="AX550" s="1"/>
      <c r="AY550" s="1"/>
      <c r="AZ550" s="1"/>
      <c r="BA550" s="14">
        <f t="shared" si="148"/>
        <v>0</v>
      </c>
      <c r="BB550" s="1"/>
      <c r="BC550" s="1"/>
      <c r="BD550" s="1"/>
      <c r="BE550" s="1"/>
      <c r="BF550" s="1"/>
      <c r="BG550" s="16">
        <f t="shared" si="149"/>
        <v>0</v>
      </c>
      <c r="BH550" s="16">
        <f t="shared" si="150"/>
        <v>63</v>
      </c>
    </row>
    <row r="551" spans="1:60" ht="25.5" customHeight="1" x14ac:dyDescent="0.25">
      <c r="A551" s="1" t="s">
        <v>2513</v>
      </c>
      <c r="B551" s="83" t="s">
        <v>1703</v>
      </c>
      <c r="C551" s="1" t="s">
        <v>1806</v>
      </c>
      <c r="D551" s="2">
        <v>0.43</v>
      </c>
      <c r="E551" s="1" t="s">
        <v>1666</v>
      </c>
      <c r="F551" s="1" t="s">
        <v>29</v>
      </c>
      <c r="G551" s="1" t="s">
        <v>27</v>
      </c>
      <c r="H551" s="1" t="s">
        <v>27</v>
      </c>
      <c r="I551" s="1" t="s">
        <v>27</v>
      </c>
      <c r="J551" s="4" t="s">
        <v>2970</v>
      </c>
      <c r="K551" s="4">
        <v>0</v>
      </c>
      <c r="L551" s="4">
        <v>100</v>
      </c>
      <c r="M551" s="4" t="s">
        <v>28</v>
      </c>
      <c r="N551" s="4" t="s">
        <v>2593</v>
      </c>
      <c r="O551" s="3" t="s">
        <v>33</v>
      </c>
      <c r="P551" s="3" t="s">
        <v>38</v>
      </c>
      <c r="Q551" s="5" t="s">
        <v>42</v>
      </c>
      <c r="R551" s="76" t="s">
        <v>295</v>
      </c>
      <c r="S551" s="76" t="s">
        <v>2116</v>
      </c>
      <c r="T551" s="108" t="s">
        <v>2163</v>
      </c>
      <c r="U551" s="76" t="s">
        <v>1875</v>
      </c>
      <c r="V551" s="4" t="s">
        <v>1820</v>
      </c>
      <c r="W551" s="4" t="s">
        <v>1949</v>
      </c>
      <c r="X551" s="4" t="s">
        <v>36</v>
      </c>
      <c r="Y551" s="1" t="s">
        <v>27</v>
      </c>
      <c r="Z551" s="1" t="s">
        <v>27</v>
      </c>
      <c r="AA551" s="1" t="s">
        <v>27</v>
      </c>
      <c r="AB551" s="1"/>
      <c r="AC551" s="2" t="str">
        <f t="shared" si="151"/>
        <v>100</v>
      </c>
      <c r="AD551" s="2">
        <f t="shared" si="147"/>
        <v>0.43</v>
      </c>
      <c r="AE551" s="2">
        <f t="shared" si="152"/>
        <v>0.43</v>
      </c>
      <c r="AF551" s="2" t="str">
        <f t="shared" si="157"/>
        <v>10</v>
      </c>
      <c r="AG551" s="1" t="str">
        <f t="shared" si="158"/>
        <v>30</v>
      </c>
      <c r="AH551" s="1">
        <v>30</v>
      </c>
      <c r="AI551" s="1">
        <f t="shared" si="155"/>
        <v>0</v>
      </c>
      <c r="AJ551" s="1">
        <f t="shared" si="160"/>
        <v>12.9</v>
      </c>
      <c r="AK551" s="7">
        <f t="shared" si="159"/>
        <v>12.9</v>
      </c>
      <c r="AL551" s="7">
        <v>0</v>
      </c>
      <c r="AM551" s="7">
        <f t="shared" si="153"/>
        <v>12.9</v>
      </c>
      <c r="AN551" s="7"/>
      <c r="AO551" s="8">
        <v>13</v>
      </c>
      <c r="AP551" s="1"/>
      <c r="AQ551" s="1"/>
      <c r="AR551" s="10">
        <v>5</v>
      </c>
      <c r="AS551" s="1">
        <v>8</v>
      </c>
      <c r="AT551" s="1"/>
      <c r="AU551" s="12">
        <f t="shared" si="154"/>
        <v>13</v>
      </c>
      <c r="AV551" s="1"/>
      <c r="AW551" s="1"/>
      <c r="AX551" s="1"/>
      <c r="AY551" s="1"/>
      <c r="AZ551" s="1"/>
      <c r="BA551" s="14">
        <f t="shared" si="148"/>
        <v>0</v>
      </c>
      <c r="BB551" s="1"/>
      <c r="BC551" s="1"/>
      <c r="BD551" s="1"/>
      <c r="BE551" s="1"/>
      <c r="BF551" s="1"/>
      <c r="BG551" s="16">
        <f t="shared" si="149"/>
        <v>0</v>
      </c>
      <c r="BH551" s="16">
        <f t="shared" si="150"/>
        <v>13</v>
      </c>
    </row>
    <row r="552" spans="1:60" ht="25.5" customHeight="1" x14ac:dyDescent="0.25">
      <c r="A552" s="1" t="s">
        <v>2619</v>
      </c>
      <c r="B552" s="76" t="s">
        <v>2612</v>
      </c>
      <c r="C552" s="5" t="s">
        <v>1816</v>
      </c>
      <c r="D552" s="4">
        <v>0.05</v>
      </c>
      <c r="E552" s="4" t="s">
        <v>1666</v>
      </c>
      <c r="F552" s="4" t="s">
        <v>29</v>
      </c>
      <c r="G552" s="5" t="s">
        <v>2608</v>
      </c>
      <c r="H552" s="4" t="s">
        <v>1823</v>
      </c>
      <c r="I552" s="4" t="s">
        <v>27</v>
      </c>
      <c r="J552" s="5" t="s">
        <v>2970</v>
      </c>
      <c r="K552" s="5">
        <v>0</v>
      </c>
      <c r="L552" s="5">
        <v>100</v>
      </c>
      <c r="M552" s="4" t="s">
        <v>28</v>
      </c>
      <c r="N552" s="4" t="s">
        <v>28</v>
      </c>
      <c r="O552" s="3" t="s">
        <v>33</v>
      </c>
      <c r="P552" s="4" t="s">
        <v>38</v>
      </c>
      <c r="Q552" s="4" t="s">
        <v>42</v>
      </c>
      <c r="R552" s="76"/>
      <c r="S552" s="76"/>
      <c r="T552" s="76"/>
      <c r="U552" s="76"/>
      <c r="X552" s="4" t="s">
        <v>2613</v>
      </c>
      <c r="Y552" s="51">
        <v>43403</v>
      </c>
      <c r="Z552" s="5" t="s">
        <v>32</v>
      </c>
      <c r="AA552" s="51">
        <v>44499</v>
      </c>
      <c r="AC552" s="2" t="str">
        <f t="shared" si="151"/>
        <v>100</v>
      </c>
      <c r="AD552" s="2">
        <f t="shared" si="147"/>
        <v>0.05</v>
      </c>
      <c r="AE552" s="2">
        <f t="shared" si="152"/>
        <v>0.05</v>
      </c>
      <c r="AF552" s="1" t="str">
        <f t="shared" si="157"/>
        <v>5</v>
      </c>
      <c r="AG552" s="1">
        <v>12</v>
      </c>
      <c r="AH552" s="36" t="s">
        <v>27</v>
      </c>
      <c r="AI552" s="1">
        <f t="shared" ref="AI552:AI583" si="161">(AK552*K552)/100</f>
        <v>0</v>
      </c>
      <c r="AJ552" s="1">
        <f t="shared" si="160"/>
        <v>1</v>
      </c>
      <c r="AK552" s="4">
        <v>1</v>
      </c>
      <c r="AL552" s="4">
        <v>0</v>
      </c>
      <c r="AM552" s="1">
        <f t="shared" si="153"/>
        <v>1</v>
      </c>
      <c r="AO552" s="26">
        <v>1</v>
      </c>
      <c r="AQ552" s="4">
        <v>1</v>
      </c>
      <c r="AU552" s="12">
        <f t="shared" si="154"/>
        <v>1</v>
      </c>
      <c r="BA552" s="14">
        <f t="shared" si="148"/>
        <v>0</v>
      </c>
      <c r="BG552" s="16">
        <f t="shared" si="149"/>
        <v>0</v>
      </c>
      <c r="BH552" s="16">
        <f t="shared" si="150"/>
        <v>1</v>
      </c>
    </row>
    <row r="553" spans="1:60" ht="25.5" customHeight="1" x14ac:dyDescent="0.25">
      <c r="A553" s="4" t="s">
        <v>2644</v>
      </c>
      <c r="B553" s="76" t="s">
        <v>2636</v>
      </c>
      <c r="C553" s="5" t="s">
        <v>1816</v>
      </c>
      <c r="D553" s="4">
        <v>0.25</v>
      </c>
      <c r="E553" s="4" t="s">
        <v>1666</v>
      </c>
      <c r="F553" s="4" t="s">
        <v>29</v>
      </c>
      <c r="G553" s="5" t="s">
        <v>2630</v>
      </c>
      <c r="H553" s="4" t="s">
        <v>1823</v>
      </c>
      <c r="I553" s="4" t="s">
        <v>27</v>
      </c>
      <c r="J553" s="5" t="s">
        <v>2970</v>
      </c>
      <c r="K553" s="5">
        <v>0</v>
      </c>
      <c r="L553" s="5">
        <v>100</v>
      </c>
      <c r="M553" s="4" t="s">
        <v>2807</v>
      </c>
      <c r="N553" s="4" t="s">
        <v>2651</v>
      </c>
      <c r="O553" s="3" t="s">
        <v>33</v>
      </c>
      <c r="P553" s="4" t="s">
        <v>38</v>
      </c>
      <c r="Q553" s="1" t="s">
        <v>2652</v>
      </c>
      <c r="R553" s="76"/>
      <c r="S553" s="76"/>
      <c r="T553" s="76"/>
      <c r="U553" s="76"/>
      <c r="X553" s="4" t="s">
        <v>2613</v>
      </c>
      <c r="Y553" s="51">
        <v>43132</v>
      </c>
      <c r="Z553" s="5" t="s">
        <v>38</v>
      </c>
      <c r="AA553" s="51" t="s">
        <v>27</v>
      </c>
      <c r="AC553" s="2" t="str">
        <f t="shared" si="151"/>
        <v>100</v>
      </c>
      <c r="AD553" s="2">
        <f t="shared" si="147"/>
        <v>0.25</v>
      </c>
      <c r="AE553" s="2">
        <f t="shared" si="152"/>
        <v>0.25</v>
      </c>
      <c r="AF553" s="1" t="str">
        <f t="shared" si="157"/>
        <v>5</v>
      </c>
      <c r="AG553" s="1">
        <v>12</v>
      </c>
      <c r="AH553" s="36" t="s">
        <v>27</v>
      </c>
      <c r="AI553" s="1">
        <f t="shared" si="161"/>
        <v>0</v>
      </c>
      <c r="AJ553" s="1">
        <f t="shared" si="160"/>
        <v>7</v>
      </c>
      <c r="AK553" s="4">
        <v>7</v>
      </c>
      <c r="AL553" s="4">
        <v>0</v>
      </c>
      <c r="AM553" s="1">
        <f t="shared" si="153"/>
        <v>7</v>
      </c>
      <c r="AO553" s="26">
        <v>6</v>
      </c>
      <c r="AQ553" s="4">
        <v>5</v>
      </c>
      <c r="AR553" s="4">
        <v>1</v>
      </c>
      <c r="AU553" s="12">
        <f t="shared" si="154"/>
        <v>6</v>
      </c>
      <c r="BA553" s="14">
        <f t="shared" si="148"/>
        <v>0</v>
      </c>
      <c r="BG553" s="16">
        <f t="shared" si="149"/>
        <v>0</v>
      </c>
      <c r="BH553" s="16">
        <f t="shared" si="150"/>
        <v>6</v>
      </c>
    </row>
    <row r="554" spans="1:60" ht="25.5" customHeight="1" x14ac:dyDescent="0.25">
      <c r="A554" s="1" t="s">
        <v>2349</v>
      </c>
      <c r="B554" s="83" t="s">
        <v>1690</v>
      </c>
      <c r="C554" s="21" t="s">
        <v>1815</v>
      </c>
      <c r="D554" s="94">
        <v>15.98</v>
      </c>
      <c r="E554" s="1" t="s">
        <v>1666</v>
      </c>
      <c r="F554" s="1" t="s">
        <v>29</v>
      </c>
      <c r="G554" s="1" t="s">
        <v>1691</v>
      </c>
      <c r="H554" s="1" t="s">
        <v>1822</v>
      </c>
      <c r="I554" s="1" t="s">
        <v>27</v>
      </c>
      <c r="J554" s="4" t="s">
        <v>804</v>
      </c>
      <c r="K554" s="4">
        <v>100</v>
      </c>
      <c r="L554" s="4">
        <v>0</v>
      </c>
      <c r="M554" s="4" t="s">
        <v>1692</v>
      </c>
      <c r="N554" s="4" t="s">
        <v>1693</v>
      </c>
      <c r="O554" s="3" t="s">
        <v>33</v>
      </c>
      <c r="P554" s="4" t="s">
        <v>38</v>
      </c>
      <c r="Q554" s="18" t="s">
        <v>2301</v>
      </c>
      <c r="R554" s="76" t="s">
        <v>1836</v>
      </c>
      <c r="S554" s="76" t="s">
        <v>1835</v>
      </c>
      <c r="T554" s="76" t="s">
        <v>1818</v>
      </c>
      <c r="U554" s="96" t="s">
        <v>129</v>
      </c>
      <c r="V554" s="3" t="s">
        <v>1820</v>
      </c>
      <c r="W554" s="4" t="s">
        <v>51</v>
      </c>
      <c r="X554" s="3" t="s">
        <v>36</v>
      </c>
      <c r="Y554" s="24">
        <v>42523</v>
      </c>
      <c r="Z554" s="21" t="s">
        <v>38</v>
      </c>
      <c r="AA554" s="24" t="s">
        <v>27</v>
      </c>
      <c r="AB554" s="24"/>
      <c r="AC554" s="2" t="str">
        <f t="shared" si="151"/>
        <v>65</v>
      </c>
      <c r="AD554" s="2">
        <f t="shared" si="147"/>
        <v>15.98</v>
      </c>
      <c r="AE554" s="2">
        <f t="shared" si="152"/>
        <v>10.387</v>
      </c>
      <c r="AF554" s="1">
        <v>50</v>
      </c>
      <c r="AG554" s="1" t="s">
        <v>829</v>
      </c>
      <c r="AH554" s="36" t="s">
        <v>27</v>
      </c>
      <c r="AI554" s="1">
        <f t="shared" si="161"/>
        <v>276</v>
      </c>
      <c r="AJ554" s="1">
        <f t="shared" si="160"/>
        <v>0</v>
      </c>
      <c r="AK554" s="25">
        <v>276</v>
      </c>
      <c r="AL554" s="1">
        <v>0</v>
      </c>
      <c r="AM554" s="1">
        <f t="shared" si="153"/>
        <v>276</v>
      </c>
      <c r="AN554" s="1"/>
      <c r="AO554" s="42">
        <v>124</v>
      </c>
      <c r="AP554" s="1">
        <v>50</v>
      </c>
      <c r="AQ554" s="18">
        <v>50</v>
      </c>
      <c r="AR554" s="1">
        <v>24</v>
      </c>
      <c r="AS554" s="1"/>
      <c r="AT554" s="1"/>
      <c r="AU554" s="12">
        <f t="shared" si="154"/>
        <v>124</v>
      </c>
      <c r="AV554" s="1"/>
      <c r="AW554" s="1"/>
      <c r="AX554" s="1"/>
      <c r="AY554" s="1"/>
      <c r="AZ554" s="1"/>
      <c r="BA554" s="14">
        <f t="shared" si="148"/>
        <v>0</v>
      </c>
      <c r="BB554" s="1"/>
      <c r="BC554" s="1"/>
      <c r="BD554" s="1"/>
      <c r="BE554" s="1"/>
      <c r="BF554" s="1"/>
      <c r="BG554" s="16">
        <f t="shared" si="149"/>
        <v>0</v>
      </c>
      <c r="BH554" s="16">
        <f t="shared" si="150"/>
        <v>124</v>
      </c>
    </row>
    <row r="555" spans="1:60" ht="25.5" customHeight="1" x14ac:dyDescent="0.25">
      <c r="A555" s="1" t="s">
        <v>1668</v>
      </c>
      <c r="B555" s="83" t="s">
        <v>1667</v>
      </c>
      <c r="C555" s="1" t="s">
        <v>1806</v>
      </c>
      <c r="D555" s="94">
        <v>2.0099999999999998</v>
      </c>
      <c r="E555" s="1" t="s">
        <v>1666</v>
      </c>
      <c r="F555" s="1" t="s">
        <v>29</v>
      </c>
      <c r="G555" s="1" t="s">
        <v>27</v>
      </c>
      <c r="H555" s="1" t="s">
        <v>27</v>
      </c>
      <c r="I555" s="1" t="s">
        <v>27</v>
      </c>
      <c r="J555" s="4" t="s">
        <v>804</v>
      </c>
      <c r="K555" s="4">
        <v>100</v>
      </c>
      <c r="L555" s="4">
        <v>0</v>
      </c>
      <c r="M555" s="4" t="s">
        <v>30</v>
      </c>
      <c r="N555" s="4" t="s">
        <v>1669</v>
      </c>
      <c r="O555" s="3" t="s">
        <v>33</v>
      </c>
      <c r="P555" s="3" t="s">
        <v>38</v>
      </c>
      <c r="Q555" s="5" t="s">
        <v>1620</v>
      </c>
      <c r="R555" s="76" t="s">
        <v>1836</v>
      </c>
      <c r="S555" s="86" t="s">
        <v>1835</v>
      </c>
      <c r="T555" s="108" t="s">
        <v>2163</v>
      </c>
      <c r="U555" s="96" t="s">
        <v>1670</v>
      </c>
      <c r="V555" s="3" t="s">
        <v>1871</v>
      </c>
      <c r="W555" s="4" t="s">
        <v>1889</v>
      </c>
      <c r="X555" s="3" t="s">
        <v>36</v>
      </c>
      <c r="Y555" s="1" t="s">
        <v>27</v>
      </c>
      <c r="Z555" s="1" t="s">
        <v>27</v>
      </c>
      <c r="AA555" s="1" t="s">
        <v>27</v>
      </c>
      <c r="AB555" s="1"/>
      <c r="AC555" s="2" t="str">
        <f t="shared" si="151"/>
        <v>85</v>
      </c>
      <c r="AD555" s="2">
        <f t="shared" si="147"/>
        <v>2.0099999999999998</v>
      </c>
      <c r="AE555" s="2">
        <f t="shared" si="152"/>
        <v>1.7084999999999999</v>
      </c>
      <c r="AF555" s="2" t="str">
        <f t="shared" ref="AF555:AF586" si="162">IF(AK555&lt;=10,"5",IF(AK555&lt;=25,"10",IF(AK555&lt;=50,"20",IF(AK555&lt;=100,"30",IF(AK555&lt;=200,"40",IF(AK555&gt;200,"70"))))))</f>
        <v>30</v>
      </c>
      <c r="AG555" s="1" t="str">
        <f t="shared" ref="AG555:AG560" si="163">IF(AK555&lt;=10,"24",IF(AK555&gt;10,"30"))</f>
        <v>30</v>
      </c>
      <c r="AH555" s="1">
        <v>30</v>
      </c>
      <c r="AI555" s="1">
        <f t="shared" si="161"/>
        <v>51.255000000000003</v>
      </c>
      <c r="AJ555" s="1">
        <f t="shared" si="160"/>
        <v>0</v>
      </c>
      <c r="AK555" s="7">
        <f t="shared" ref="AK555:AK560" si="164">AE555*AH555</f>
        <v>51.254999999999995</v>
      </c>
      <c r="AL555" s="7">
        <v>0</v>
      </c>
      <c r="AM555" s="7">
        <f t="shared" si="153"/>
        <v>51.254999999999995</v>
      </c>
      <c r="AN555" s="7"/>
      <c r="AO555" s="8">
        <v>51</v>
      </c>
      <c r="AP555" s="1"/>
      <c r="AQ555" s="1"/>
      <c r="AR555" s="4">
        <v>15</v>
      </c>
      <c r="AS555" s="4">
        <v>30</v>
      </c>
      <c r="AT555" s="1">
        <v>6</v>
      </c>
      <c r="AU555" s="12">
        <f t="shared" si="154"/>
        <v>51</v>
      </c>
      <c r="AV555" s="1"/>
      <c r="AW555" s="10"/>
      <c r="AX555" s="10"/>
      <c r="AY555" s="10"/>
      <c r="AZ555" s="10"/>
      <c r="BA555" s="14">
        <f t="shared" si="148"/>
        <v>0</v>
      </c>
      <c r="BB555" s="1"/>
      <c r="BC555" s="1"/>
      <c r="BD555" s="1"/>
      <c r="BE555" s="1"/>
      <c r="BF555" s="1"/>
      <c r="BG555" s="16">
        <f t="shared" si="149"/>
        <v>0</v>
      </c>
      <c r="BH555" s="16">
        <f t="shared" si="150"/>
        <v>51</v>
      </c>
    </row>
    <row r="556" spans="1:60" ht="25.5" customHeight="1" x14ac:dyDescent="0.25">
      <c r="A556" s="1" t="s">
        <v>1671</v>
      </c>
      <c r="B556" s="83" t="s">
        <v>1672</v>
      </c>
      <c r="C556" s="1" t="s">
        <v>1806</v>
      </c>
      <c r="D556" s="94">
        <v>2.2200000000000002</v>
      </c>
      <c r="E556" s="1" t="s">
        <v>1666</v>
      </c>
      <c r="F556" s="1" t="s">
        <v>29</v>
      </c>
      <c r="G556" s="1" t="s">
        <v>27</v>
      </c>
      <c r="H556" s="1" t="s">
        <v>27</v>
      </c>
      <c r="I556" s="1" t="s">
        <v>27</v>
      </c>
      <c r="J556" s="4" t="s">
        <v>804</v>
      </c>
      <c r="K556" s="3">
        <v>100</v>
      </c>
      <c r="L556" s="3">
        <v>0</v>
      </c>
      <c r="M556" s="4" t="s">
        <v>1673</v>
      </c>
      <c r="N556" s="4" t="s">
        <v>1674</v>
      </c>
      <c r="O556" s="3" t="s">
        <v>33</v>
      </c>
      <c r="P556" s="3" t="s">
        <v>38</v>
      </c>
      <c r="Q556" s="5" t="s">
        <v>42</v>
      </c>
      <c r="R556" s="76" t="s">
        <v>2283</v>
      </c>
      <c r="S556" s="76" t="s">
        <v>2272</v>
      </c>
      <c r="T556" s="108" t="s">
        <v>2163</v>
      </c>
      <c r="U556" s="74" t="s">
        <v>129</v>
      </c>
      <c r="V556" s="5" t="s">
        <v>1871</v>
      </c>
      <c r="W556" s="19" t="s">
        <v>1932</v>
      </c>
      <c r="X556" s="5" t="s">
        <v>226</v>
      </c>
      <c r="Y556" s="1" t="s">
        <v>27</v>
      </c>
      <c r="Z556" s="1" t="s">
        <v>27</v>
      </c>
      <c r="AA556" s="1" t="s">
        <v>27</v>
      </c>
      <c r="AB556" s="1"/>
      <c r="AC556" s="2" t="str">
        <f t="shared" si="151"/>
        <v>85</v>
      </c>
      <c r="AD556" s="2">
        <f t="shared" si="147"/>
        <v>2.2200000000000002</v>
      </c>
      <c r="AE556" s="2">
        <f t="shared" si="152"/>
        <v>1.8870000000000002</v>
      </c>
      <c r="AF556" s="2" t="str">
        <f t="shared" si="162"/>
        <v>30</v>
      </c>
      <c r="AG556" s="1" t="str">
        <f t="shared" si="163"/>
        <v>30</v>
      </c>
      <c r="AH556" s="1">
        <v>30</v>
      </c>
      <c r="AI556" s="1">
        <f t="shared" si="161"/>
        <v>56.610000000000007</v>
      </c>
      <c r="AJ556" s="1">
        <f t="shared" si="160"/>
        <v>0</v>
      </c>
      <c r="AK556" s="7">
        <f t="shared" si="164"/>
        <v>56.610000000000007</v>
      </c>
      <c r="AL556" s="7">
        <v>0</v>
      </c>
      <c r="AM556" s="7">
        <f t="shared" si="153"/>
        <v>56.610000000000007</v>
      </c>
      <c r="AN556" s="7"/>
      <c r="AO556" s="8">
        <v>57</v>
      </c>
      <c r="AP556" s="1"/>
      <c r="AQ556" s="1"/>
      <c r="AT556" s="1"/>
      <c r="AU556" s="12">
        <f t="shared" si="154"/>
        <v>0</v>
      </c>
      <c r="AV556" s="1">
        <v>30</v>
      </c>
      <c r="AW556" s="1">
        <v>27</v>
      </c>
      <c r="AX556" s="1"/>
      <c r="AY556" s="1"/>
      <c r="AZ556" s="1"/>
      <c r="BA556" s="14">
        <f t="shared" si="148"/>
        <v>57</v>
      </c>
      <c r="BB556" s="1"/>
      <c r="BC556" s="1"/>
      <c r="BD556" s="1"/>
      <c r="BE556" s="1"/>
      <c r="BF556" s="1"/>
      <c r="BG556" s="16">
        <f t="shared" si="149"/>
        <v>0</v>
      </c>
      <c r="BH556" s="16">
        <f t="shared" si="150"/>
        <v>57</v>
      </c>
    </row>
    <row r="557" spans="1:60" ht="25.5" customHeight="1" x14ac:dyDescent="0.25">
      <c r="A557" s="1" t="s">
        <v>1675</v>
      </c>
      <c r="B557" s="83" t="s">
        <v>1676</v>
      </c>
      <c r="C557" s="1" t="s">
        <v>1806</v>
      </c>
      <c r="D557" s="94">
        <v>5.75</v>
      </c>
      <c r="E557" s="1" t="s">
        <v>1666</v>
      </c>
      <c r="F557" s="1" t="s">
        <v>29</v>
      </c>
      <c r="G557" s="1" t="s">
        <v>27</v>
      </c>
      <c r="H557" s="1" t="s">
        <v>27</v>
      </c>
      <c r="I557" s="1" t="s">
        <v>27</v>
      </c>
      <c r="J557" s="4" t="s">
        <v>804</v>
      </c>
      <c r="K557" s="4">
        <v>100</v>
      </c>
      <c r="L557" s="4">
        <v>0</v>
      </c>
      <c r="M557" s="4" t="s">
        <v>1673</v>
      </c>
      <c r="N557" s="4" t="s">
        <v>1677</v>
      </c>
      <c r="O557" s="3" t="s">
        <v>33</v>
      </c>
      <c r="P557" s="3" t="s">
        <v>38</v>
      </c>
      <c r="Q557" s="5" t="s">
        <v>42</v>
      </c>
      <c r="R557" s="76" t="s">
        <v>2283</v>
      </c>
      <c r="S557" s="76" t="s">
        <v>2272</v>
      </c>
      <c r="T557" s="108" t="s">
        <v>2163</v>
      </c>
      <c r="U557" s="76" t="s">
        <v>1503</v>
      </c>
      <c r="V557" s="4" t="s">
        <v>1872</v>
      </c>
      <c r="W557" s="19" t="s">
        <v>1932</v>
      </c>
      <c r="X557" s="4" t="s">
        <v>36</v>
      </c>
      <c r="Y557" s="1" t="s">
        <v>27</v>
      </c>
      <c r="Z557" s="1" t="s">
        <v>27</v>
      </c>
      <c r="AA557" s="1" t="s">
        <v>27</v>
      </c>
      <c r="AB557" s="1"/>
      <c r="AC557" s="2" t="str">
        <f t="shared" si="151"/>
        <v>80</v>
      </c>
      <c r="AD557" s="2">
        <f t="shared" si="147"/>
        <v>5.75</v>
      </c>
      <c r="AE557" s="2">
        <f t="shared" si="152"/>
        <v>4.5999999999999996</v>
      </c>
      <c r="AF557" s="2" t="str">
        <f t="shared" si="162"/>
        <v>40</v>
      </c>
      <c r="AG557" s="1" t="str">
        <f t="shared" si="163"/>
        <v>30</v>
      </c>
      <c r="AH557" s="1">
        <v>30</v>
      </c>
      <c r="AI557" s="1">
        <f t="shared" si="161"/>
        <v>138</v>
      </c>
      <c r="AJ557" s="1">
        <f t="shared" si="160"/>
        <v>0</v>
      </c>
      <c r="AK557" s="7">
        <f t="shared" si="164"/>
        <v>138</v>
      </c>
      <c r="AL557" s="7">
        <v>0</v>
      </c>
      <c r="AM557" s="7">
        <f t="shared" si="153"/>
        <v>138</v>
      </c>
      <c r="AN557" s="7"/>
      <c r="AO557" s="8">
        <v>138</v>
      </c>
      <c r="AP557" s="1"/>
      <c r="AQ557" s="18"/>
      <c r="AR557" s="1">
        <v>20</v>
      </c>
      <c r="AS557" s="1">
        <v>40</v>
      </c>
      <c r="AT557" s="1">
        <v>40</v>
      </c>
      <c r="AU557" s="12">
        <f t="shared" si="154"/>
        <v>100</v>
      </c>
      <c r="AV557" s="1">
        <v>38</v>
      </c>
      <c r="AW557" s="1"/>
      <c r="AX557" s="1"/>
      <c r="AY557" s="1"/>
      <c r="AZ557" s="1"/>
      <c r="BA557" s="14">
        <f t="shared" si="148"/>
        <v>38</v>
      </c>
      <c r="BB557" s="1"/>
      <c r="BC557" s="1"/>
      <c r="BD557" s="1"/>
      <c r="BE557" s="1"/>
      <c r="BF557" s="1"/>
      <c r="BG557" s="16">
        <f t="shared" si="149"/>
        <v>0</v>
      </c>
      <c r="BH557" s="16">
        <f t="shared" si="150"/>
        <v>138</v>
      </c>
    </row>
    <row r="558" spans="1:60" ht="25.5" customHeight="1" x14ac:dyDescent="0.25">
      <c r="A558" s="1" t="s">
        <v>1678</v>
      </c>
      <c r="B558" s="83" t="s">
        <v>1679</v>
      </c>
      <c r="C558" s="1" t="s">
        <v>1806</v>
      </c>
      <c r="D558" s="94">
        <v>2.99</v>
      </c>
      <c r="E558" s="1" t="s">
        <v>1666</v>
      </c>
      <c r="F558" s="1" t="s">
        <v>29</v>
      </c>
      <c r="G558" s="1" t="s">
        <v>27</v>
      </c>
      <c r="H558" s="1" t="s">
        <v>27</v>
      </c>
      <c r="I558" s="1" t="s">
        <v>27</v>
      </c>
      <c r="J558" s="4" t="s">
        <v>804</v>
      </c>
      <c r="K558" s="4">
        <v>100</v>
      </c>
      <c r="L558" s="4">
        <v>0</v>
      </c>
      <c r="M558" s="4" t="s">
        <v>1673</v>
      </c>
      <c r="N558" s="4" t="s">
        <v>1680</v>
      </c>
      <c r="O558" s="3" t="s">
        <v>33</v>
      </c>
      <c r="P558" s="3" t="s">
        <v>38</v>
      </c>
      <c r="Q558" s="5" t="s">
        <v>1681</v>
      </c>
      <c r="R558" s="76" t="s">
        <v>2283</v>
      </c>
      <c r="S558" s="76" t="s">
        <v>2273</v>
      </c>
      <c r="T558" s="108" t="s">
        <v>2163</v>
      </c>
      <c r="U558" s="76" t="s">
        <v>1503</v>
      </c>
      <c r="V558" s="4" t="s">
        <v>1872</v>
      </c>
      <c r="W558" s="19" t="s">
        <v>1932</v>
      </c>
      <c r="X558" s="4" t="s">
        <v>36</v>
      </c>
      <c r="Y558" s="1" t="s">
        <v>27</v>
      </c>
      <c r="Z558" s="1" t="s">
        <v>27</v>
      </c>
      <c r="AA558" s="1" t="s">
        <v>27</v>
      </c>
      <c r="AB558" s="1"/>
      <c r="AC558" s="2" t="str">
        <f t="shared" si="151"/>
        <v>85</v>
      </c>
      <c r="AD558" s="2">
        <f t="shared" si="147"/>
        <v>2.99</v>
      </c>
      <c r="AE558" s="2">
        <f t="shared" si="152"/>
        <v>2.5415000000000001</v>
      </c>
      <c r="AF558" s="2" t="str">
        <f t="shared" si="162"/>
        <v>30</v>
      </c>
      <c r="AG558" s="1" t="str">
        <f t="shared" si="163"/>
        <v>30</v>
      </c>
      <c r="AH558" s="1">
        <v>30</v>
      </c>
      <c r="AI558" s="1">
        <f t="shared" si="161"/>
        <v>76.245000000000005</v>
      </c>
      <c r="AJ558" s="1">
        <f t="shared" si="160"/>
        <v>0</v>
      </c>
      <c r="AK558" s="7">
        <f t="shared" si="164"/>
        <v>76.245000000000005</v>
      </c>
      <c r="AL558" s="7">
        <v>0</v>
      </c>
      <c r="AM558" s="7">
        <f t="shared" si="153"/>
        <v>76.245000000000005</v>
      </c>
      <c r="AN558" s="7"/>
      <c r="AO558" s="8">
        <v>76</v>
      </c>
      <c r="AP558" s="1"/>
      <c r="AQ558" s="18"/>
      <c r="AR558" s="4">
        <v>15</v>
      </c>
      <c r="AS558" s="4">
        <v>30</v>
      </c>
      <c r="AT558" s="10">
        <v>30</v>
      </c>
      <c r="AU558" s="12">
        <f t="shared" si="154"/>
        <v>75</v>
      </c>
      <c r="AV558" s="1">
        <v>1</v>
      </c>
      <c r="AW558" s="1"/>
      <c r="AX558" s="1"/>
      <c r="AY558" s="1"/>
      <c r="AZ558" s="1"/>
      <c r="BA558" s="14">
        <f t="shared" si="148"/>
        <v>1</v>
      </c>
      <c r="BB558" s="1"/>
      <c r="BC558" s="1"/>
      <c r="BD558" s="1"/>
      <c r="BE558" s="1"/>
      <c r="BF558" s="1"/>
      <c r="BG558" s="16">
        <f t="shared" si="149"/>
        <v>0</v>
      </c>
      <c r="BH558" s="16">
        <f t="shared" si="150"/>
        <v>76</v>
      </c>
    </row>
    <row r="559" spans="1:60" ht="25.5" customHeight="1" x14ac:dyDescent="0.25">
      <c r="A559" s="43" t="s">
        <v>1682</v>
      </c>
      <c r="B559" s="83" t="s">
        <v>1683</v>
      </c>
      <c r="C559" s="1" t="s">
        <v>1806</v>
      </c>
      <c r="D559" s="94">
        <v>2.5</v>
      </c>
      <c r="E559" s="43" t="s">
        <v>1666</v>
      </c>
      <c r="F559" s="1" t="s">
        <v>29</v>
      </c>
      <c r="G559" s="1" t="s">
        <v>27</v>
      </c>
      <c r="H559" s="1" t="s">
        <v>27</v>
      </c>
      <c r="I559" s="1" t="s">
        <v>27</v>
      </c>
      <c r="J559" s="4" t="s">
        <v>2970</v>
      </c>
      <c r="K559" s="3">
        <v>25</v>
      </c>
      <c r="L559" s="3">
        <v>75</v>
      </c>
      <c r="M559" s="3" t="s">
        <v>1684</v>
      </c>
      <c r="N559" s="3" t="s">
        <v>1685</v>
      </c>
      <c r="O559" s="3" t="s">
        <v>33</v>
      </c>
      <c r="P559" s="3" t="s">
        <v>38</v>
      </c>
      <c r="Q559" s="5" t="s">
        <v>42</v>
      </c>
      <c r="R559" s="76" t="s">
        <v>117</v>
      </c>
      <c r="S559" s="76" t="s">
        <v>1833</v>
      </c>
      <c r="T559" s="108" t="s">
        <v>2163</v>
      </c>
      <c r="U559" s="96" t="s">
        <v>1970</v>
      </c>
      <c r="V559" s="3" t="s">
        <v>1820</v>
      </c>
      <c r="W559" s="4" t="s">
        <v>1686</v>
      </c>
      <c r="X559" s="3" t="s">
        <v>36</v>
      </c>
      <c r="Y559" s="1" t="s">
        <v>27</v>
      </c>
      <c r="Z559" s="1" t="s">
        <v>27</v>
      </c>
      <c r="AA559" s="1" t="s">
        <v>27</v>
      </c>
      <c r="AB559" s="1"/>
      <c r="AC559" s="2" t="str">
        <f t="shared" si="151"/>
        <v>85</v>
      </c>
      <c r="AD559" s="2">
        <f t="shared" si="147"/>
        <v>2.5</v>
      </c>
      <c r="AE559" s="2">
        <f t="shared" si="152"/>
        <v>2.125</v>
      </c>
      <c r="AF559" s="2" t="str">
        <f t="shared" si="162"/>
        <v>30</v>
      </c>
      <c r="AG559" s="1" t="str">
        <f t="shared" si="163"/>
        <v>30</v>
      </c>
      <c r="AH559" s="1">
        <v>30</v>
      </c>
      <c r="AI559" s="1">
        <f t="shared" si="161"/>
        <v>15.9375</v>
      </c>
      <c r="AJ559" s="1">
        <f t="shared" si="160"/>
        <v>47.8125</v>
      </c>
      <c r="AK559" s="7">
        <f t="shared" si="164"/>
        <v>63.75</v>
      </c>
      <c r="AL559" s="7">
        <v>0</v>
      </c>
      <c r="AM559" s="7">
        <f t="shared" si="153"/>
        <v>63.75</v>
      </c>
      <c r="AN559" s="7"/>
      <c r="AO559" s="8">
        <v>64</v>
      </c>
      <c r="AP559" s="1"/>
      <c r="AQ559" s="1"/>
      <c r="AR559" s="4">
        <v>15</v>
      </c>
      <c r="AS559" s="4">
        <v>30</v>
      </c>
      <c r="AT559" s="1">
        <v>19</v>
      </c>
      <c r="AU559" s="12">
        <f t="shared" si="154"/>
        <v>64</v>
      </c>
      <c r="AV559" s="1"/>
      <c r="AW559" s="1"/>
      <c r="AX559" s="1"/>
      <c r="AY559" s="1"/>
      <c r="AZ559" s="1"/>
      <c r="BA559" s="14">
        <f t="shared" si="148"/>
        <v>0</v>
      </c>
      <c r="BB559" s="1"/>
      <c r="BC559" s="1"/>
      <c r="BD559" s="1"/>
      <c r="BE559" s="1"/>
      <c r="BF559" s="1"/>
      <c r="BG559" s="16">
        <f t="shared" si="149"/>
        <v>0</v>
      </c>
      <c r="BH559" s="16">
        <f t="shared" si="150"/>
        <v>64</v>
      </c>
    </row>
    <row r="560" spans="1:60" ht="25.5" customHeight="1" x14ac:dyDescent="0.25">
      <c r="A560" s="1" t="s">
        <v>1704</v>
      </c>
      <c r="B560" s="83" t="s">
        <v>1705</v>
      </c>
      <c r="C560" s="1" t="s">
        <v>1806</v>
      </c>
      <c r="D560" s="94">
        <v>0.67</v>
      </c>
      <c r="E560" s="1" t="s">
        <v>1295</v>
      </c>
      <c r="F560" s="1" t="s">
        <v>73</v>
      </c>
      <c r="G560" s="1" t="s">
        <v>27</v>
      </c>
      <c r="H560" s="1" t="s">
        <v>27</v>
      </c>
      <c r="I560" s="1" t="s">
        <v>27</v>
      </c>
      <c r="J560" s="4" t="s">
        <v>2970</v>
      </c>
      <c r="K560" s="3">
        <v>25</v>
      </c>
      <c r="L560" s="3">
        <v>75</v>
      </c>
      <c r="M560" s="1" t="s">
        <v>666</v>
      </c>
      <c r="N560" s="1" t="s">
        <v>1706</v>
      </c>
      <c r="O560" s="1" t="s">
        <v>2067</v>
      </c>
      <c r="P560" s="3" t="s">
        <v>38</v>
      </c>
      <c r="Q560" s="5" t="s">
        <v>42</v>
      </c>
      <c r="R560" s="76" t="s">
        <v>2284</v>
      </c>
      <c r="S560" s="76" t="s">
        <v>2263</v>
      </c>
      <c r="T560" s="108" t="s">
        <v>2163</v>
      </c>
      <c r="U560" s="76" t="s">
        <v>151</v>
      </c>
      <c r="V560" s="4" t="s">
        <v>1820</v>
      </c>
      <c r="W560" s="4" t="s">
        <v>1950</v>
      </c>
      <c r="X560" s="4" t="s">
        <v>36</v>
      </c>
      <c r="Y560" s="1" t="s">
        <v>27</v>
      </c>
      <c r="Z560" s="1" t="s">
        <v>27</v>
      </c>
      <c r="AA560" s="1" t="s">
        <v>27</v>
      </c>
      <c r="AB560" s="1"/>
      <c r="AC560" s="2" t="str">
        <f t="shared" si="151"/>
        <v>100</v>
      </c>
      <c r="AD560" s="2">
        <f t="shared" si="147"/>
        <v>0.67</v>
      </c>
      <c r="AE560" s="2">
        <f t="shared" si="152"/>
        <v>0.67</v>
      </c>
      <c r="AF560" s="2" t="str">
        <f t="shared" si="162"/>
        <v>10</v>
      </c>
      <c r="AG560" s="1" t="str">
        <f t="shared" si="163"/>
        <v>30</v>
      </c>
      <c r="AH560" s="1">
        <v>20</v>
      </c>
      <c r="AI560" s="1">
        <f t="shared" si="161"/>
        <v>3.35</v>
      </c>
      <c r="AJ560" s="1">
        <f t="shared" si="160"/>
        <v>10.050000000000001</v>
      </c>
      <c r="AK560" s="7">
        <f t="shared" si="164"/>
        <v>13.4</v>
      </c>
      <c r="AL560" s="7">
        <v>0</v>
      </c>
      <c r="AM560" s="7">
        <f t="shared" si="153"/>
        <v>13.4</v>
      </c>
      <c r="AN560" s="7"/>
      <c r="AO560" s="8">
        <v>13</v>
      </c>
      <c r="AP560" s="1"/>
      <c r="AQ560" s="1"/>
      <c r="AR560" s="10">
        <v>5</v>
      </c>
      <c r="AS560" s="1">
        <v>8</v>
      </c>
      <c r="AT560" s="1"/>
      <c r="AU560" s="12">
        <f t="shared" si="154"/>
        <v>13</v>
      </c>
      <c r="AV560" s="1"/>
      <c r="AW560" s="1"/>
      <c r="AX560" s="1"/>
      <c r="AY560" s="1"/>
      <c r="AZ560" s="1"/>
      <c r="BA560" s="14">
        <f t="shared" si="148"/>
        <v>0</v>
      </c>
      <c r="BB560" s="1"/>
      <c r="BC560" s="1"/>
      <c r="BD560" s="1"/>
      <c r="BE560" s="1"/>
      <c r="BF560" s="1"/>
      <c r="BG560" s="16">
        <f t="shared" si="149"/>
        <v>0</v>
      </c>
      <c r="BH560" s="16">
        <f t="shared" si="150"/>
        <v>13</v>
      </c>
    </row>
    <row r="561" spans="1:60" ht="25.5" customHeight="1" x14ac:dyDescent="0.25">
      <c r="A561" s="5" t="s">
        <v>1293</v>
      </c>
      <c r="B561" s="74" t="s">
        <v>1294</v>
      </c>
      <c r="C561" s="5" t="s">
        <v>1816</v>
      </c>
      <c r="D561" s="74">
        <v>10.27</v>
      </c>
      <c r="E561" s="5" t="s">
        <v>1295</v>
      </c>
      <c r="F561" s="5" t="s">
        <v>37</v>
      </c>
      <c r="G561" s="5" t="s">
        <v>1296</v>
      </c>
      <c r="H561" s="1" t="s">
        <v>1823</v>
      </c>
      <c r="I561" s="1" t="s">
        <v>27</v>
      </c>
      <c r="J561" s="4" t="s">
        <v>95</v>
      </c>
      <c r="K561" s="5">
        <v>50</v>
      </c>
      <c r="L561" s="5">
        <v>50</v>
      </c>
      <c r="M561" s="5" t="s">
        <v>942</v>
      </c>
      <c r="N561" s="5" t="s">
        <v>942</v>
      </c>
      <c r="O561" s="3" t="s">
        <v>33</v>
      </c>
      <c r="P561" s="4" t="s">
        <v>38</v>
      </c>
      <c r="Q561" s="10" t="s">
        <v>42</v>
      </c>
      <c r="R561" s="74"/>
      <c r="S561" s="74"/>
      <c r="T561" s="74"/>
      <c r="U561" s="74"/>
      <c r="V561" s="5"/>
      <c r="W561" s="5"/>
      <c r="X561" s="5" t="s">
        <v>36</v>
      </c>
      <c r="Y561" s="35">
        <v>43595</v>
      </c>
      <c r="Z561" s="5" t="s">
        <v>32</v>
      </c>
      <c r="AA561" s="35">
        <v>44691</v>
      </c>
      <c r="AB561" s="35"/>
      <c r="AC561" s="2" t="str">
        <f t="shared" si="151"/>
        <v>65</v>
      </c>
      <c r="AD561" s="2">
        <f t="shared" si="147"/>
        <v>10.27</v>
      </c>
      <c r="AE561" s="2">
        <f t="shared" si="152"/>
        <v>6.6754999999999995</v>
      </c>
      <c r="AF561" s="1" t="str">
        <f t="shared" si="162"/>
        <v>5</v>
      </c>
      <c r="AG561" s="1">
        <v>12</v>
      </c>
      <c r="AH561" s="36" t="s">
        <v>27</v>
      </c>
      <c r="AI561" s="1">
        <f t="shared" si="161"/>
        <v>4.5</v>
      </c>
      <c r="AJ561" s="1">
        <f t="shared" si="160"/>
        <v>4.5</v>
      </c>
      <c r="AK561" s="36">
        <v>9</v>
      </c>
      <c r="AL561" s="1">
        <v>0</v>
      </c>
      <c r="AM561" s="1">
        <f t="shared" si="153"/>
        <v>9</v>
      </c>
      <c r="AN561" s="1"/>
      <c r="AO561" s="26">
        <v>9</v>
      </c>
      <c r="AP561" s="37"/>
      <c r="AQ561" s="5">
        <v>5</v>
      </c>
      <c r="AR561" s="25">
        <v>4</v>
      </c>
      <c r="AT561" s="5"/>
      <c r="AU561" s="12">
        <f t="shared" si="154"/>
        <v>9</v>
      </c>
      <c r="AV561" s="28"/>
      <c r="AW561" s="28"/>
      <c r="AX561" s="36"/>
      <c r="AY561" s="36"/>
      <c r="AZ561" s="36"/>
      <c r="BA561" s="14">
        <f t="shared" si="148"/>
        <v>0</v>
      </c>
      <c r="BB561" s="36"/>
      <c r="BC561" s="36"/>
      <c r="BD561" s="36"/>
      <c r="BE561" s="36"/>
      <c r="BF561" s="36"/>
      <c r="BG561" s="16">
        <f t="shared" si="149"/>
        <v>0</v>
      </c>
      <c r="BH561" s="16">
        <f t="shared" si="150"/>
        <v>9</v>
      </c>
    </row>
    <row r="562" spans="1:60" ht="25.5" customHeight="1" x14ac:dyDescent="0.25">
      <c r="A562" s="1" t="s">
        <v>364</v>
      </c>
      <c r="B562" s="83" t="s">
        <v>365</v>
      </c>
      <c r="C562" s="1" t="s">
        <v>1806</v>
      </c>
      <c r="D562" s="94">
        <v>181.79</v>
      </c>
      <c r="E562" s="1" t="s">
        <v>366</v>
      </c>
      <c r="F562" s="43" t="s">
        <v>73</v>
      </c>
      <c r="G562" s="1" t="s">
        <v>367</v>
      </c>
      <c r="H562" s="1" t="s">
        <v>27</v>
      </c>
      <c r="I562" s="1" t="s">
        <v>27</v>
      </c>
      <c r="J562" s="4" t="s">
        <v>2970</v>
      </c>
      <c r="K562" s="4">
        <v>0</v>
      </c>
      <c r="L562" s="4">
        <v>100</v>
      </c>
      <c r="M562" s="4" t="s">
        <v>368</v>
      </c>
      <c r="N562" s="4" t="s">
        <v>369</v>
      </c>
      <c r="O562" s="3" t="s">
        <v>2594</v>
      </c>
      <c r="P562" s="3" t="s">
        <v>38</v>
      </c>
      <c r="Q562" s="1" t="s">
        <v>370</v>
      </c>
      <c r="R562" s="76" t="s">
        <v>2595</v>
      </c>
      <c r="S562" s="76" t="s">
        <v>2257</v>
      </c>
      <c r="T562" s="108" t="s">
        <v>2163</v>
      </c>
      <c r="U562" s="76" t="s">
        <v>1880</v>
      </c>
      <c r="V562" s="4" t="s">
        <v>1873</v>
      </c>
      <c r="W562" s="4" t="s">
        <v>1933</v>
      </c>
      <c r="X562" s="4" t="s">
        <v>36</v>
      </c>
      <c r="Y562" s="1" t="s">
        <v>27</v>
      </c>
      <c r="Z562" s="1" t="s">
        <v>27</v>
      </c>
      <c r="AA562" s="1" t="s">
        <v>27</v>
      </c>
      <c r="AB562" s="1"/>
      <c r="AC562" s="2" t="str">
        <f t="shared" si="151"/>
        <v>65</v>
      </c>
      <c r="AD562" s="2">
        <f t="shared" si="147"/>
        <v>181.79</v>
      </c>
      <c r="AE562" s="2">
        <f t="shared" si="152"/>
        <v>118.1635</v>
      </c>
      <c r="AF562" s="2" t="str">
        <f t="shared" si="162"/>
        <v>70</v>
      </c>
      <c r="AG562" s="1" t="str">
        <f>IF(AK562&lt;=10,"24",IF(AK562&gt;10,"30"))</f>
        <v>30</v>
      </c>
      <c r="AH562" s="1">
        <v>20</v>
      </c>
      <c r="AI562" s="1">
        <f t="shared" si="161"/>
        <v>0</v>
      </c>
      <c r="AJ562" s="1">
        <f t="shared" si="160"/>
        <v>2363.27</v>
      </c>
      <c r="AK562" s="7">
        <f>AE562*AH562</f>
        <v>2363.27</v>
      </c>
      <c r="AL562" s="7">
        <v>0</v>
      </c>
      <c r="AM562" s="7">
        <f t="shared" si="153"/>
        <v>2363.27</v>
      </c>
      <c r="AN562" s="7"/>
      <c r="AO562" s="8">
        <v>2363</v>
      </c>
      <c r="AP562" s="1"/>
      <c r="AQ562" s="1"/>
      <c r="AR562" s="1">
        <v>35</v>
      </c>
      <c r="AS562" s="1">
        <v>70</v>
      </c>
      <c r="AT562" s="1">
        <v>70</v>
      </c>
      <c r="AU562" s="12">
        <f t="shared" si="154"/>
        <v>175</v>
      </c>
      <c r="AV562" s="1">
        <v>70</v>
      </c>
      <c r="AW562" s="1">
        <v>70</v>
      </c>
      <c r="AX562" s="1">
        <v>70</v>
      </c>
      <c r="AY562" s="1">
        <v>70</v>
      </c>
      <c r="AZ562" s="10">
        <v>70</v>
      </c>
      <c r="BA562" s="14">
        <f t="shared" si="148"/>
        <v>350</v>
      </c>
      <c r="BB562" s="10">
        <v>70</v>
      </c>
      <c r="BC562" s="10">
        <v>70</v>
      </c>
      <c r="BD562" s="10">
        <v>70</v>
      </c>
      <c r="BE562" s="10">
        <v>70</v>
      </c>
      <c r="BF562" s="10">
        <v>70</v>
      </c>
      <c r="BG562" s="16">
        <f t="shared" si="149"/>
        <v>350</v>
      </c>
      <c r="BH562" s="16">
        <f t="shared" si="150"/>
        <v>875</v>
      </c>
    </row>
    <row r="563" spans="1:60" ht="25.5" customHeight="1" x14ac:dyDescent="0.25">
      <c r="A563" s="5" t="s">
        <v>371</v>
      </c>
      <c r="B563" s="74" t="s">
        <v>372</v>
      </c>
      <c r="C563" s="21" t="s">
        <v>1815</v>
      </c>
      <c r="D563" s="74">
        <v>3.14</v>
      </c>
      <c r="E563" s="5" t="s">
        <v>366</v>
      </c>
      <c r="F563" s="5" t="s">
        <v>73</v>
      </c>
      <c r="G563" s="5" t="s">
        <v>373</v>
      </c>
      <c r="H563" s="1" t="s">
        <v>1823</v>
      </c>
      <c r="I563" s="1" t="s">
        <v>27</v>
      </c>
      <c r="J563" s="4" t="s">
        <v>95</v>
      </c>
      <c r="K563" s="5">
        <v>50</v>
      </c>
      <c r="L563" s="5">
        <v>50</v>
      </c>
      <c r="M563" s="5" t="s">
        <v>374</v>
      </c>
      <c r="N563" s="5" t="s">
        <v>375</v>
      </c>
      <c r="O563" s="3" t="s">
        <v>33</v>
      </c>
      <c r="P563" s="4" t="s">
        <v>38</v>
      </c>
      <c r="Q563" s="18" t="s">
        <v>2350</v>
      </c>
      <c r="R563" s="76" t="s">
        <v>1836</v>
      </c>
      <c r="S563" s="76" t="s">
        <v>1835</v>
      </c>
      <c r="T563" s="76" t="s">
        <v>1818</v>
      </c>
      <c r="U563" s="76" t="s">
        <v>376</v>
      </c>
      <c r="V563" s="4" t="s">
        <v>1820</v>
      </c>
      <c r="W563" s="4" t="s">
        <v>2359</v>
      </c>
      <c r="X563" s="4" t="s">
        <v>36</v>
      </c>
      <c r="Y563" s="35">
        <v>42359</v>
      </c>
      <c r="Z563" s="5" t="s">
        <v>38</v>
      </c>
      <c r="AA563" s="35" t="s">
        <v>27</v>
      </c>
      <c r="AB563" s="35"/>
      <c r="AC563" s="2" t="str">
        <f t="shared" si="151"/>
        <v>85</v>
      </c>
      <c r="AD563" s="2">
        <f t="shared" si="147"/>
        <v>3.14</v>
      </c>
      <c r="AE563" s="2">
        <f t="shared" si="152"/>
        <v>2.6690000000000005</v>
      </c>
      <c r="AF563" s="1" t="str">
        <f t="shared" si="162"/>
        <v>20</v>
      </c>
      <c r="AG563" s="1" t="s">
        <v>829</v>
      </c>
      <c r="AH563" s="36" t="s">
        <v>27</v>
      </c>
      <c r="AI563" s="1">
        <f t="shared" si="161"/>
        <v>20</v>
      </c>
      <c r="AJ563" s="1">
        <f t="shared" si="160"/>
        <v>20</v>
      </c>
      <c r="AK563" s="36">
        <v>40</v>
      </c>
      <c r="AL563" s="1">
        <v>0</v>
      </c>
      <c r="AM563" s="1">
        <f t="shared" si="153"/>
        <v>40</v>
      </c>
      <c r="AN563" s="1"/>
      <c r="AO563" s="26">
        <v>1</v>
      </c>
      <c r="AP563" s="37">
        <v>1</v>
      </c>
      <c r="AQ563" s="5"/>
      <c r="AR563" s="5"/>
      <c r="AS563" s="25"/>
      <c r="AT563" s="5"/>
      <c r="AU563" s="12">
        <f t="shared" si="154"/>
        <v>1</v>
      </c>
      <c r="AV563" s="28"/>
      <c r="AW563" s="28"/>
      <c r="AX563" s="36"/>
      <c r="AY563" s="36"/>
      <c r="AZ563" s="36"/>
      <c r="BA563" s="14">
        <f t="shared" si="148"/>
        <v>0</v>
      </c>
      <c r="BB563" s="36"/>
      <c r="BC563" s="36"/>
      <c r="BD563" s="36"/>
      <c r="BE563" s="36"/>
      <c r="BF563" s="36"/>
      <c r="BG563" s="16">
        <f t="shared" si="149"/>
        <v>0</v>
      </c>
      <c r="BH563" s="16">
        <f t="shared" si="150"/>
        <v>1</v>
      </c>
    </row>
    <row r="564" spans="1:60" ht="25.5" customHeight="1" x14ac:dyDescent="0.25">
      <c r="A564" s="1" t="s">
        <v>1715</v>
      </c>
      <c r="B564" s="83" t="s">
        <v>1716</v>
      </c>
      <c r="C564" s="1" t="s">
        <v>1806</v>
      </c>
      <c r="D564" s="94">
        <v>3.54</v>
      </c>
      <c r="E564" s="1" t="s">
        <v>1299</v>
      </c>
      <c r="F564" s="1" t="s">
        <v>37</v>
      </c>
      <c r="G564" s="1" t="s">
        <v>27</v>
      </c>
      <c r="H564" s="1" t="s">
        <v>27</v>
      </c>
      <c r="I564" s="1" t="s">
        <v>27</v>
      </c>
      <c r="J564" s="4" t="s">
        <v>804</v>
      </c>
      <c r="K564" s="4">
        <v>100</v>
      </c>
      <c r="L564" s="4">
        <v>0</v>
      </c>
      <c r="M564" s="4" t="s">
        <v>292</v>
      </c>
      <c r="N564" s="4" t="s">
        <v>1717</v>
      </c>
      <c r="O564" s="3" t="s">
        <v>33</v>
      </c>
      <c r="P564" s="3" t="s">
        <v>38</v>
      </c>
      <c r="Q564" s="5" t="s">
        <v>1467</v>
      </c>
      <c r="R564" s="76" t="s">
        <v>105</v>
      </c>
      <c r="S564" s="76" t="s">
        <v>2155</v>
      </c>
      <c r="T564" s="108" t="s">
        <v>2163</v>
      </c>
      <c r="U564" s="76" t="s">
        <v>129</v>
      </c>
      <c r="V564" s="4" t="s">
        <v>1820</v>
      </c>
      <c r="W564" s="4" t="s">
        <v>44</v>
      </c>
      <c r="X564" s="4" t="s">
        <v>36</v>
      </c>
      <c r="Y564" s="1" t="s">
        <v>27</v>
      </c>
      <c r="Z564" s="1" t="s">
        <v>27</v>
      </c>
      <c r="AA564" s="1" t="s">
        <v>27</v>
      </c>
      <c r="AB564" s="1"/>
      <c r="AC564" s="2" t="str">
        <f t="shared" si="151"/>
        <v>85</v>
      </c>
      <c r="AD564" s="2">
        <f t="shared" si="147"/>
        <v>3.54</v>
      </c>
      <c r="AE564" s="2">
        <f t="shared" si="152"/>
        <v>3.0089999999999999</v>
      </c>
      <c r="AF564" s="2" t="str">
        <f t="shared" si="162"/>
        <v>30</v>
      </c>
      <c r="AG564" s="1" t="str">
        <f>IF(AK564&lt;=10,"24",IF(AK564&gt;10,"30"))</f>
        <v>30</v>
      </c>
      <c r="AH564" s="1">
        <v>20</v>
      </c>
      <c r="AI564" s="1">
        <f t="shared" si="161"/>
        <v>60.18</v>
      </c>
      <c r="AJ564" s="1">
        <f t="shared" si="160"/>
        <v>0</v>
      </c>
      <c r="AK564" s="7">
        <f>AE564*AH564</f>
        <v>60.18</v>
      </c>
      <c r="AL564" s="7">
        <v>0</v>
      </c>
      <c r="AM564" s="7">
        <f t="shared" si="153"/>
        <v>60.18</v>
      </c>
      <c r="AN564" s="7"/>
      <c r="AO564" s="8">
        <v>60</v>
      </c>
      <c r="AP564" s="1"/>
      <c r="AQ564" s="1"/>
      <c r="AR564" s="4">
        <v>15</v>
      </c>
      <c r="AS564" s="4">
        <v>30</v>
      </c>
      <c r="AT564" s="10">
        <v>15</v>
      </c>
      <c r="AU564" s="12">
        <f t="shared" si="154"/>
        <v>60</v>
      </c>
      <c r="AV564" s="1"/>
      <c r="AW564" s="1"/>
      <c r="AX564" s="1"/>
      <c r="AY564" s="1"/>
      <c r="AZ564" s="1"/>
      <c r="BA564" s="14">
        <f t="shared" si="148"/>
        <v>0</v>
      </c>
      <c r="BB564" s="1"/>
      <c r="BC564" s="1"/>
      <c r="BD564" s="1"/>
      <c r="BE564" s="1"/>
      <c r="BF564" s="1"/>
      <c r="BG564" s="16">
        <f t="shared" si="149"/>
        <v>0</v>
      </c>
      <c r="BH564" s="16">
        <f t="shared" si="150"/>
        <v>60</v>
      </c>
    </row>
    <row r="565" spans="1:60" ht="25.5" customHeight="1" x14ac:dyDescent="0.25">
      <c r="A565" s="4" t="s">
        <v>1297</v>
      </c>
      <c r="B565" s="76" t="s">
        <v>1298</v>
      </c>
      <c r="C565" s="5" t="s">
        <v>1816</v>
      </c>
      <c r="D565" s="99">
        <v>0.11</v>
      </c>
      <c r="E565" s="4" t="s">
        <v>1299</v>
      </c>
      <c r="F565" s="4" t="s">
        <v>29</v>
      </c>
      <c r="G565" s="4" t="s">
        <v>1300</v>
      </c>
      <c r="H565" s="1" t="s">
        <v>1824</v>
      </c>
      <c r="I565" s="1" t="s">
        <v>27</v>
      </c>
      <c r="J565" s="4" t="s">
        <v>95</v>
      </c>
      <c r="K565" s="22">
        <v>60</v>
      </c>
      <c r="L565" s="4">
        <v>40</v>
      </c>
      <c r="M565" s="23" t="s">
        <v>1301</v>
      </c>
      <c r="N565" s="23" t="s">
        <v>28</v>
      </c>
      <c r="O565" s="3" t="s">
        <v>33</v>
      </c>
      <c r="P565" s="4" t="s">
        <v>38</v>
      </c>
      <c r="Q565" s="18" t="s">
        <v>2351</v>
      </c>
      <c r="R565" s="74"/>
      <c r="S565" s="74"/>
      <c r="T565" s="74"/>
      <c r="U565" s="74"/>
      <c r="V565" s="5"/>
      <c r="W565" s="5"/>
      <c r="X565" s="5" t="s">
        <v>36</v>
      </c>
      <c r="Y565" s="24">
        <v>43084</v>
      </c>
      <c r="Z565" s="4" t="s">
        <v>32</v>
      </c>
      <c r="AA565" s="41">
        <v>44287</v>
      </c>
      <c r="AB565" s="41" t="s">
        <v>38</v>
      </c>
      <c r="AC565" s="2" t="str">
        <f t="shared" si="151"/>
        <v>100</v>
      </c>
      <c r="AD565" s="2">
        <f t="shared" si="147"/>
        <v>0.11</v>
      </c>
      <c r="AE565" s="2">
        <f t="shared" si="152"/>
        <v>0.11</v>
      </c>
      <c r="AF565" s="2" t="str">
        <f t="shared" si="162"/>
        <v>5</v>
      </c>
      <c r="AG565" s="1">
        <v>18</v>
      </c>
      <c r="AH565" s="1" t="s">
        <v>27</v>
      </c>
      <c r="AI565" s="1">
        <f t="shared" si="161"/>
        <v>1.8</v>
      </c>
      <c r="AJ565" s="1">
        <f t="shared" si="160"/>
        <v>1.2</v>
      </c>
      <c r="AK565" s="25">
        <v>3</v>
      </c>
      <c r="AL565" s="1">
        <v>0</v>
      </c>
      <c r="AM565" s="1">
        <f t="shared" si="153"/>
        <v>3</v>
      </c>
      <c r="AN565" s="1"/>
      <c r="AO565" s="42">
        <v>3</v>
      </c>
      <c r="AP565" s="25"/>
      <c r="AQ565" s="25">
        <v>3</v>
      </c>
      <c r="AS565" s="25"/>
      <c r="AT565" s="25"/>
      <c r="AU565" s="12">
        <f t="shared" si="154"/>
        <v>3</v>
      </c>
      <c r="AV565" s="28"/>
      <c r="AW565" s="28"/>
      <c r="AX565" s="1"/>
      <c r="AY565" s="1"/>
      <c r="AZ565" s="1"/>
      <c r="BA565" s="14">
        <f t="shared" si="148"/>
        <v>0</v>
      </c>
      <c r="BB565" s="1"/>
      <c r="BC565" s="1"/>
      <c r="BD565" s="1"/>
      <c r="BE565" s="1"/>
      <c r="BF565" s="1"/>
      <c r="BG565" s="16">
        <f t="shared" si="149"/>
        <v>0</v>
      </c>
      <c r="BH565" s="16">
        <f t="shared" si="150"/>
        <v>3</v>
      </c>
    </row>
    <row r="566" spans="1:60" ht="25.5" customHeight="1" x14ac:dyDescent="0.25">
      <c r="A566" s="4" t="s">
        <v>2936</v>
      </c>
      <c r="B566" s="120" t="s">
        <v>2728</v>
      </c>
      <c r="C566" s="1" t="s">
        <v>1806</v>
      </c>
      <c r="D566" s="121">
        <v>1.37</v>
      </c>
      <c r="E566" s="4" t="s">
        <v>1299</v>
      </c>
      <c r="F566" s="5" t="s">
        <v>29</v>
      </c>
      <c r="G566" s="1" t="s">
        <v>27</v>
      </c>
      <c r="H566" s="1" t="s">
        <v>27</v>
      </c>
      <c r="I566" s="1" t="s">
        <v>27</v>
      </c>
      <c r="J566" s="4" t="s">
        <v>804</v>
      </c>
      <c r="K566" s="4">
        <v>100</v>
      </c>
      <c r="L566" s="4">
        <v>0</v>
      </c>
      <c r="M566" s="4" t="s">
        <v>898</v>
      </c>
      <c r="N566" s="4" t="s">
        <v>2799</v>
      </c>
      <c r="O566" s="4" t="s">
        <v>2869</v>
      </c>
      <c r="P566" s="4" t="s">
        <v>38</v>
      </c>
      <c r="Q566" s="4" t="s">
        <v>42</v>
      </c>
      <c r="R566" s="76" t="s">
        <v>117</v>
      </c>
      <c r="S566" s="76" t="s">
        <v>1833</v>
      </c>
      <c r="T566" s="108" t="s">
        <v>2163</v>
      </c>
      <c r="U566" s="76" t="s">
        <v>129</v>
      </c>
      <c r="V566" s="4" t="s">
        <v>1820</v>
      </c>
      <c r="W566" s="4" t="s">
        <v>44</v>
      </c>
      <c r="X566" s="4" t="s">
        <v>36</v>
      </c>
      <c r="Y566" s="1" t="s">
        <v>27</v>
      </c>
      <c r="Z566" s="1" t="s">
        <v>27</v>
      </c>
      <c r="AA566" s="1" t="s">
        <v>27</v>
      </c>
      <c r="AC566" s="2" t="str">
        <f t="shared" si="151"/>
        <v>85</v>
      </c>
      <c r="AD566" s="2">
        <f t="shared" si="147"/>
        <v>1.37</v>
      </c>
      <c r="AE566" s="2">
        <f t="shared" si="152"/>
        <v>1.1645000000000001</v>
      </c>
      <c r="AF566" s="2" t="str">
        <f t="shared" si="162"/>
        <v>20</v>
      </c>
      <c r="AG566" s="1" t="str">
        <f>IF(AK566&lt;=10,"24",IF(AK566&gt;10,"30"))</f>
        <v>30</v>
      </c>
      <c r="AH566" s="4">
        <v>30</v>
      </c>
      <c r="AI566" s="1">
        <f t="shared" si="161"/>
        <v>34.935000000000002</v>
      </c>
      <c r="AJ566" s="1">
        <f t="shared" si="160"/>
        <v>0</v>
      </c>
      <c r="AK566" s="7">
        <f>AE566*AH566</f>
        <v>34.935000000000002</v>
      </c>
      <c r="AL566" s="1">
        <v>0</v>
      </c>
      <c r="AM566" s="1">
        <f t="shared" si="153"/>
        <v>34.935000000000002</v>
      </c>
      <c r="AO566" s="8">
        <v>35</v>
      </c>
      <c r="AR566" s="4">
        <v>10</v>
      </c>
      <c r="AS566" s="4">
        <v>20</v>
      </c>
      <c r="AT566" s="4">
        <v>5</v>
      </c>
      <c r="AU566" s="12">
        <f t="shared" si="154"/>
        <v>35</v>
      </c>
      <c r="BA566" s="14">
        <f t="shared" si="148"/>
        <v>0</v>
      </c>
      <c r="BG566" s="16">
        <f t="shared" si="149"/>
        <v>0</v>
      </c>
      <c r="BH566" s="16">
        <f t="shared" si="150"/>
        <v>35</v>
      </c>
    </row>
    <row r="567" spans="1:60" ht="25.5" customHeight="1" x14ac:dyDescent="0.25">
      <c r="A567" s="4" t="s">
        <v>2937</v>
      </c>
      <c r="B567" s="120" t="s">
        <v>2729</v>
      </c>
      <c r="C567" s="1" t="s">
        <v>1806</v>
      </c>
      <c r="D567" s="121">
        <v>7</v>
      </c>
      <c r="E567" s="4" t="s">
        <v>1299</v>
      </c>
      <c r="F567" s="5" t="s">
        <v>29</v>
      </c>
      <c r="G567" s="1" t="s">
        <v>27</v>
      </c>
      <c r="H567" s="1" t="s">
        <v>27</v>
      </c>
      <c r="I567" s="1" t="s">
        <v>27</v>
      </c>
      <c r="J567" s="4" t="s">
        <v>804</v>
      </c>
      <c r="K567" s="4">
        <v>100</v>
      </c>
      <c r="L567" s="4">
        <v>0</v>
      </c>
      <c r="M567" s="4" t="s">
        <v>898</v>
      </c>
      <c r="N567" s="4" t="s">
        <v>2800</v>
      </c>
      <c r="O567" s="4" t="s">
        <v>2868</v>
      </c>
      <c r="P567" s="4" t="s">
        <v>38</v>
      </c>
      <c r="Q567" s="4" t="s">
        <v>2850</v>
      </c>
      <c r="R567" s="76" t="s">
        <v>117</v>
      </c>
      <c r="S567" s="76" t="s">
        <v>1833</v>
      </c>
      <c r="T567" s="108" t="s">
        <v>2163</v>
      </c>
      <c r="U567" s="76" t="s">
        <v>129</v>
      </c>
      <c r="V567" s="4" t="s">
        <v>1820</v>
      </c>
      <c r="W567" s="4" t="s">
        <v>44</v>
      </c>
      <c r="X567" s="4" t="s">
        <v>36</v>
      </c>
      <c r="Y567" s="1" t="s">
        <v>27</v>
      </c>
      <c r="Z567" s="1" t="s">
        <v>27</v>
      </c>
      <c r="AA567" s="1" t="s">
        <v>27</v>
      </c>
      <c r="AC567" s="2" t="str">
        <f t="shared" si="151"/>
        <v>80</v>
      </c>
      <c r="AD567" s="2">
        <f t="shared" si="147"/>
        <v>7</v>
      </c>
      <c r="AE567" s="2">
        <f t="shared" si="152"/>
        <v>5.6</v>
      </c>
      <c r="AF567" s="2" t="str">
        <f t="shared" si="162"/>
        <v>40</v>
      </c>
      <c r="AG567" s="1" t="str">
        <f>IF(AK567&lt;=10,"24",IF(AK567&gt;10,"30"))</f>
        <v>30</v>
      </c>
      <c r="AH567" s="4">
        <v>30</v>
      </c>
      <c r="AI567" s="1">
        <f t="shared" si="161"/>
        <v>168</v>
      </c>
      <c r="AJ567" s="1">
        <f t="shared" si="160"/>
        <v>0</v>
      </c>
      <c r="AK567" s="7">
        <f>AE567*AH567</f>
        <v>168</v>
      </c>
      <c r="AL567" s="1">
        <v>0</v>
      </c>
      <c r="AM567" s="1">
        <f t="shared" si="153"/>
        <v>168</v>
      </c>
      <c r="AO567" s="8">
        <v>168</v>
      </c>
      <c r="AR567" s="4">
        <v>20</v>
      </c>
      <c r="AS567" s="4">
        <v>40</v>
      </c>
      <c r="AT567" s="4">
        <v>40</v>
      </c>
      <c r="AU567" s="12">
        <f t="shared" si="154"/>
        <v>100</v>
      </c>
      <c r="AV567" s="4">
        <v>40</v>
      </c>
      <c r="AW567" s="4">
        <v>28</v>
      </c>
      <c r="BA567" s="14">
        <f t="shared" si="148"/>
        <v>68</v>
      </c>
      <c r="BG567" s="16">
        <f t="shared" si="149"/>
        <v>0</v>
      </c>
      <c r="BH567" s="16">
        <f t="shared" si="150"/>
        <v>168</v>
      </c>
    </row>
    <row r="568" spans="1:60" ht="25.5" customHeight="1" x14ac:dyDescent="0.25">
      <c r="A568" s="4" t="s">
        <v>2938</v>
      </c>
      <c r="B568" s="120" t="s">
        <v>2730</v>
      </c>
      <c r="C568" s="1" t="s">
        <v>1806</v>
      </c>
      <c r="D568" s="121">
        <v>0.35</v>
      </c>
      <c r="E568" s="4" t="s">
        <v>1299</v>
      </c>
      <c r="F568" s="5" t="s">
        <v>29</v>
      </c>
      <c r="G568" s="1" t="s">
        <v>27</v>
      </c>
      <c r="H568" s="1" t="s">
        <v>27</v>
      </c>
      <c r="I568" s="1" t="s">
        <v>27</v>
      </c>
      <c r="J568" s="4" t="s">
        <v>804</v>
      </c>
      <c r="K568" s="4">
        <v>100</v>
      </c>
      <c r="L568" s="4">
        <v>0</v>
      </c>
      <c r="M568" s="4" t="s">
        <v>898</v>
      </c>
      <c r="N568" s="4" t="s">
        <v>2801</v>
      </c>
      <c r="O568" s="4" t="s">
        <v>33</v>
      </c>
      <c r="P568" s="4" t="s">
        <v>38</v>
      </c>
      <c r="Q568" s="4" t="s">
        <v>2851</v>
      </c>
      <c r="R568" s="76" t="s">
        <v>117</v>
      </c>
      <c r="S568" s="76" t="s">
        <v>1833</v>
      </c>
      <c r="T568" s="108" t="s">
        <v>2163</v>
      </c>
      <c r="U568" s="76" t="s">
        <v>129</v>
      </c>
      <c r="V568" s="4" t="s">
        <v>1820</v>
      </c>
      <c r="W568" s="4" t="s">
        <v>44</v>
      </c>
      <c r="X568" s="4" t="s">
        <v>36</v>
      </c>
      <c r="Y568" s="1" t="s">
        <v>27</v>
      </c>
      <c r="Z568" s="1" t="s">
        <v>27</v>
      </c>
      <c r="AA568" s="1" t="s">
        <v>27</v>
      </c>
      <c r="AC568" s="2" t="str">
        <f t="shared" si="151"/>
        <v>100</v>
      </c>
      <c r="AD568" s="2">
        <f t="shared" si="147"/>
        <v>0.35</v>
      </c>
      <c r="AE568" s="2">
        <f t="shared" si="152"/>
        <v>0.35</v>
      </c>
      <c r="AF568" s="2" t="str">
        <f t="shared" si="162"/>
        <v>10</v>
      </c>
      <c r="AG568" s="1" t="str">
        <f>IF(AK568&lt;=10,"24",IF(AK568&gt;10,"30"))</f>
        <v>30</v>
      </c>
      <c r="AH568" s="4">
        <v>30</v>
      </c>
      <c r="AI568" s="1">
        <f t="shared" si="161"/>
        <v>10.5</v>
      </c>
      <c r="AJ568" s="1">
        <f t="shared" si="160"/>
        <v>0</v>
      </c>
      <c r="AK568" s="7">
        <f>AE568*AH568</f>
        <v>10.5</v>
      </c>
      <c r="AL568" s="1">
        <v>0</v>
      </c>
      <c r="AM568" s="1">
        <f t="shared" si="153"/>
        <v>10.5</v>
      </c>
      <c r="AO568" s="8">
        <v>11</v>
      </c>
      <c r="AR568" s="4">
        <v>5</v>
      </c>
      <c r="AS568" s="4">
        <v>6</v>
      </c>
      <c r="AU568" s="12">
        <f t="shared" si="154"/>
        <v>11</v>
      </c>
      <c r="BA568" s="14">
        <f t="shared" si="148"/>
        <v>0</v>
      </c>
      <c r="BG568" s="16">
        <f t="shared" si="149"/>
        <v>0</v>
      </c>
      <c r="BH568" s="16">
        <f t="shared" si="150"/>
        <v>11</v>
      </c>
    </row>
    <row r="569" spans="1:60" ht="25.5" customHeight="1" x14ac:dyDescent="0.25">
      <c r="A569" s="4" t="s">
        <v>2961</v>
      </c>
      <c r="B569" s="74" t="s">
        <v>2962</v>
      </c>
      <c r="C569" s="4" t="s">
        <v>1815</v>
      </c>
      <c r="D569" s="76">
        <v>1.4</v>
      </c>
      <c r="E569" s="4" t="s">
        <v>1299</v>
      </c>
      <c r="F569" s="4" t="s">
        <v>29</v>
      </c>
      <c r="G569" s="4" t="s">
        <v>2963</v>
      </c>
      <c r="H569" s="4" t="s">
        <v>1824</v>
      </c>
      <c r="I569" s="1" t="s">
        <v>27</v>
      </c>
      <c r="J569" s="4" t="s">
        <v>95</v>
      </c>
      <c r="K569" s="22">
        <v>50</v>
      </c>
      <c r="L569" s="4">
        <v>50</v>
      </c>
      <c r="M569" s="4" t="s">
        <v>2964</v>
      </c>
      <c r="N569" s="4" t="s">
        <v>2965</v>
      </c>
      <c r="O569" s="3" t="s">
        <v>33</v>
      </c>
      <c r="P569" s="4" t="s">
        <v>38</v>
      </c>
      <c r="Q569" s="4" t="s">
        <v>2966</v>
      </c>
      <c r="R569" s="76" t="s">
        <v>1836</v>
      </c>
      <c r="S569" s="76" t="s">
        <v>1835</v>
      </c>
      <c r="T569" s="76" t="s">
        <v>1818</v>
      </c>
      <c r="U569" s="76" t="s">
        <v>89</v>
      </c>
      <c r="V569" s="4" t="s">
        <v>1820</v>
      </c>
      <c r="W569" s="4" t="s">
        <v>51</v>
      </c>
      <c r="X569" s="4" t="s">
        <v>36</v>
      </c>
      <c r="Y569" s="51">
        <v>43145</v>
      </c>
      <c r="Z569" s="4" t="s">
        <v>32</v>
      </c>
      <c r="AA569" s="51">
        <v>44241</v>
      </c>
      <c r="AC569" s="2" t="str">
        <f t="shared" si="151"/>
        <v>85</v>
      </c>
      <c r="AD569" s="2">
        <f t="shared" si="147"/>
        <v>1.4</v>
      </c>
      <c r="AE569" s="2">
        <f t="shared" si="152"/>
        <v>1.19</v>
      </c>
      <c r="AF569" s="2" t="str">
        <f t="shared" si="162"/>
        <v>10</v>
      </c>
      <c r="AG569" s="1">
        <v>24</v>
      </c>
      <c r="AH569" s="36" t="s">
        <v>27</v>
      </c>
      <c r="AI569" s="1">
        <f t="shared" si="161"/>
        <v>12.5</v>
      </c>
      <c r="AJ569" s="1">
        <f t="shared" si="160"/>
        <v>12.5</v>
      </c>
      <c r="AK569" s="36">
        <v>25</v>
      </c>
      <c r="AL569" s="1">
        <v>0</v>
      </c>
      <c r="AM569" s="1">
        <f t="shared" si="153"/>
        <v>25</v>
      </c>
      <c r="AO569" s="26">
        <v>25</v>
      </c>
      <c r="AR569" s="145">
        <v>10</v>
      </c>
      <c r="AS569" s="146">
        <v>10</v>
      </c>
      <c r="AT569" s="145">
        <v>5</v>
      </c>
      <c r="AU569" s="12">
        <f t="shared" si="154"/>
        <v>25</v>
      </c>
      <c r="BA569" s="14">
        <f t="shared" si="148"/>
        <v>0</v>
      </c>
      <c r="BG569" s="16">
        <f t="shared" si="149"/>
        <v>0</v>
      </c>
      <c r="BH569" s="16">
        <f t="shared" si="150"/>
        <v>25</v>
      </c>
    </row>
    <row r="570" spans="1:60" ht="25.5" customHeight="1" x14ac:dyDescent="0.25">
      <c r="A570" s="1" t="s">
        <v>1707</v>
      </c>
      <c r="B570" s="83" t="s">
        <v>1708</v>
      </c>
      <c r="C570" s="1" t="s">
        <v>1806</v>
      </c>
      <c r="D570" s="94">
        <v>2.83</v>
      </c>
      <c r="E570" s="1" t="s">
        <v>1299</v>
      </c>
      <c r="F570" s="1" t="s">
        <v>29</v>
      </c>
      <c r="G570" s="1" t="s">
        <v>27</v>
      </c>
      <c r="H570" s="1" t="s">
        <v>27</v>
      </c>
      <c r="I570" s="1" t="s">
        <v>27</v>
      </c>
      <c r="J570" s="4" t="s">
        <v>804</v>
      </c>
      <c r="K570" s="4">
        <v>100</v>
      </c>
      <c r="L570" s="4">
        <v>0</v>
      </c>
      <c r="M570" s="4" t="s">
        <v>30</v>
      </c>
      <c r="N570" s="4" t="s">
        <v>1709</v>
      </c>
      <c r="O570" s="3" t="s">
        <v>33</v>
      </c>
      <c r="P570" s="3" t="s">
        <v>38</v>
      </c>
      <c r="Q570" s="5" t="s">
        <v>1710</v>
      </c>
      <c r="R570" s="76" t="s">
        <v>2596</v>
      </c>
      <c r="S570" s="76" t="s">
        <v>2156</v>
      </c>
      <c r="T570" s="108" t="s">
        <v>2163</v>
      </c>
      <c r="U570" s="76" t="s">
        <v>151</v>
      </c>
      <c r="V570" s="4" t="s">
        <v>1820</v>
      </c>
      <c r="W570" s="4" t="s">
        <v>1934</v>
      </c>
      <c r="X570" s="4" t="s">
        <v>36</v>
      </c>
      <c r="Y570" s="1" t="s">
        <v>27</v>
      </c>
      <c r="Z570" s="1" t="s">
        <v>27</v>
      </c>
      <c r="AA570" s="1" t="s">
        <v>27</v>
      </c>
      <c r="AB570" s="1"/>
      <c r="AC570" s="2" t="str">
        <f t="shared" si="151"/>
        <v>85</v>
      </c>
      <c r="AD570" s="2">
        <f t="shared" ref="AD570:AD614" si="165">D570</f>
        <v>2.83</v>
      </c>
      <c r="AE570" s="2">
        <f t="shared" si="152"/>
        <v>2.4055</v>
      </c>
      <c r="AF570" s="2" t="str">
        <f t="shared" si="162"/>
        <v>30</v>
      </c>
      <c r="AG570" s="1" t="str">
        <f>IF(AK570&lt;=10,"24",IF(AK570&gt;10,"30"))</f>
        <v>30</v>
      </c>
      <c r="AH570" s="1">
        <v>30</v>
      </c>
      <c r="AI570" s="1">
        <f t="shared" si="161"/>
        <v>72.164999999999992</v>
      </c>
      <c r="AJ570" s="1">
        <f t="shared" si="160"/>
        <v>0</v>
      </c>
      <c r="AK570" s="7">
        <f>AE570*AH570</f>
        <v>72.164999999999992</v>
      </c>
      <c r="AL570" s="7">
        <v>0</v>
      </c>
      <c r="AM570" s="7">
        <f t="shared" si="153"/>
        <v>72.164999999999992</v>
      </c>
      <c r="AN570" s="7"/>
      <c r="AO570" s="8">
        <v>72</v>
      </c>
      <c r="AP570" s="1"/>
      <c r="AQ570" s="1"/>
      <c r="AR570" s="4">
        <v>15</v>
      </c>
      <c r="AS570" s="4">
        <v>30</v>
      </c>
      <c r="AT570" s="1">
        <v>27</v>
      </c>
      <c r="AU570" s="12">
        <f t="shared" si="154"/>
        <v>72</v>
      </c>
      <c r="AV570" s="1"/>
      <c r="AW570" s="1"/>
      <c r="AX570" s="1"/>
      <c r="AY570" s="1"/>
      <c r="AZ570" s="1"/>
      <c r="BA570" s="14">
        <f t="shared" ref="BA570:BA614" si="166">AV570+AW570+AX570+AY570+AZ570</f>
        <v>0</v>
      </c>
      <c r="BB570" s="1"/>
      <c r="BC570" s="1"/>
      <c r="BD570" s="1"/>
      <c r="BE570" s="1"/>
      <c r="BF570" s="1"/>
      <c r="BG570" s="16">
        <f t="shared" ref="BG570:BG614" si="167">BB570+BC570+BD570+BE570+BF570</f>
        <v>0</v>
      </c>
      <c r="BH570" s="16">
        <f t="shared" ref="BH570:BH614" si="168">SUM(AU570,BA570,BG570)</f>
        <v>72</v>
      </c>
    </row>
    <row r="571" spans="1:60" ht="25.5" customHeight="1" x14ac:dyDescent="0.25">
      <c r="A571" s="1" t="s">
        <v>1711</v>
      </c>
      <c r="B571" s="83" t="s">
        <v>1712</v>
      </c>
      <c r="C571" s="1" t="s">
        <v>1806</v>
      </c>
      <c r="D571" s="94">
        <v>0.98</v>
      </c>
      <c r="E571" s="1" t="s">
        <v>1299</v>
      </c>
      <c r="F571" s="1" t="s">
        <v>29</v>
      </c>
      <c r="G571" s="1" t="s">
        <v>27</v>
      </c>
      <c r="H571" s="1" t="s">
        <v>27</v>
      </c>
      <c r="I571" s="1" t="s">
        <v>27</v>
      </c>
      <c r="J571" s="4" t="s">
        <v>804</v>
      </c>
      <c r="K571" s="4">
        <v>75</v>
      </c>
      <c r="L571" s="4">
        <v>25</v>
      </c>
      <c r="M571" s="4" t="s">
        <v>1713</v>
      </c>
      <c r="N571" s="4" t="s">
        <v>1714</v>
      </c>
      <c r="O571" s="3" t="s">
        <v>33</v>
      </c>
      <c r="P571" s="3" t="s">
        <v>38</v>
      </c>
      <c r="Q571" s="5" t="s">
        <v>42</v>
      </c>
      <c r="R571" s="76" t="s">
        <v>2597</v>
      </c>
      <c r="S571" s="76" t="s">
        <v>2152</v>
      </c>
      <c r="T571" s="108" t="s">
        <v>2163</v>
      </c>
      <c r="U571" s="76" t="s">
        <v>151</v>
      </c>
      <c r="V571" s="4" t="s">
        <v>1820</v>
      </c>
      <c r="W571" s="4" t="s">
        <v>1951</v>
      </c>
      <c r="X571" s="4" t="s">
        <v>36</v>
      </c>
      <c r="Y571" s="1" t="s">
        <v>27</v>
      </c>
      <c r="Z571" s="1" t="s">
        <v>27</v>
      </c>
      <c r="AA571" s="1" t="s">
        <v>27</v>
      </c>
      <c r="AB571" s="1"/>
      <c r="AC571" s="2" t="str">
        <f t="shared" si="151"/>
        <v>100</v>
      </c>
      <c r="AD571" s="2">
        <f t="shared" si="165"/>
        <v>0.98</v>
      </c>
      <c r="AE571" s="2">
        <f t="shared" si="152"/>
        <v>0.98</v>
      </c>
      <c r="AF571" s="2" t="str">
        <f t="shared" si="162"/>
        <v>20</v>
      </c>
      <c r="AG571" s="1" t="str">
        <f>IF(AK571&lt;=10,"24",IF(AK571&gt;10,"30"))</f>
        <v>30</v>
      </c>
      <c r="AH571" s="1">
        <v>30</v>
      </c>
      <c r="AI571" s="1">
        <f t="shared" si="161"/>
        <v>22.05</v>
      </c>
      <c r="AJ571" s="1">
        <f t="shared" si="160"/>
        <v>7.35</v>
      </c>
      <c r="AK571" s="7">
        <f>AE571*AH571</f>
        <v>29.4</v>
      </c>
      <c r="AL571" s="7">
        <v>0</v>
      </c>
      <c r="AM571" s="7">
        <f t="shared" si="153"/>
        <v>29.4</v>
      </c>
      <c r="AN571" s="7"/>
      <c r="AO571" s="8">
        <v>29</v>
      </c>
      <c r="AP571" s="1"/>
      <c r="AQ571" s="1"/>
      <c r="AR571" s="1">
        <v>10</v>
      </c>
      <c r="AS571" s="1">
        <v>19</v>
      </c>
      <c r="AT571" s="1"/>
      <c r="AU571" s="12">
        <f t="shared" si="154"/>
        <v>29</v>
      </c>
      <c r="AV571" s="1"/>
      <c r="AW571" s="1"/>
      <c r="AX571" s="1"/>
      <c r="AY571" s="1"/>
      <c r="AZ571" s="1"/>
      <c r="BA571" s="14">
        <f t="shared" si="166"/>
        <v>0</v>
      </c>
      <c r="BB571" s="1"/>
      <c r="BC571" s="1"/>
      <c r="BD571" s="1"/>
      <c r="BE571" s="1"/>
      <c r="BF571" s="1"/>
      <c r="BG571" s="16">
        <f t="shared" si="167"/>
        <v>0</v>
      </c>
      <c r="BH571" s="16">
        <f t="shared" si="168"/>
        <v>29</v>
      </c>
    </row>
    <row r="572" spans="1:60" ht="25.5" customHeight="1" x14ac:dyDescent="0.25">
      <c r="A572" s="4" t="s">
        <v>2527</v>
      </c>
      <c r="B572" s="76" t="s">
        <v>372</v>
      </c>
      <c r="C572" s="4" t="s">
        <v>2528</v>
      </c>
      <c r="D572" s="99">
        <v>5.29</v>
      </c>
      <c r="E572" s="4" t="s">
        <v>1299</v>
      </c>
      <c r="F572" s="4" t="s">
        <v>29</v>
      </c>
      <c r="G572" s="28" t="s">
        <v>2533</v>
      </c>
      <c r="H572" s="4" t="s">
        <v>1823</v>
      </c>
      <c r="I572" s="18" t="s">
        <v>27</v>
      </c>
      <c r="J572" s="4" t="s">
        <v>95</v>
      </c>
      <c r="K572" s="22">
        <v>30</v>
      </c>
      <c r="L572" s="4">
        <v>70</v>
      </c>
      <c r="M572" s="23" t="s">
        <v>2529</v>
      </c>
      <c r="N572" s="23" t="s">
        <v>793</v>
      </c>
      <c r="O572" s="18" t="s">
        <v>33</v>
      </c>
      <c r="P572" s="18" t="s">
        <v>38</v>
      </c>
      <c r="Q572" s="18" t="s">
        <v>2302</v>
      </c>
      <c r="R572" s="76" t="s">
        <v>2537</v>
      </c>
      <c r="S572" s="76" t="s">
        <v>2530</v>
      </c>
      <c r="T572" s="76" t="s">
        <v>2531</v>
      </c>
      <c r="U572" s="76" t="s">
        <v>129</v>
      </c>
      <c r="V572" s="19" t="s">
        <v>1820</v>
      </c>
      <c r="W572" s="4" t="s">
        <v>2532</v>
      </c>
      <c r="X572" s="4" t="s">
        <v>36</v>
      </c>
      <c r="Y572" s="5" t="s">
        <v>27</v>
      </c>
      <c r="Z572" s="4" t="s">
        <v>27</v>
      </c>
      <c r="AA572" s="4" t="s">
        <v>27</v>
      </c>
      <c r="AC572" s="2" t="str">
        <f t="shared" si="151"/>
        <v>80</v>
      </c>
      <c r="AD572" s="2">
        <f t="shared" si="165"/>
        <v>5.29</v>
      </c>
      <c r="AE572" s="2">
        <f t="shared" si="152"/>
        <v>4.2320000000000002</v>
      </c>
      <c r="AF572" s="1" t="str">
        <f t="shared" si="162"/>
        <v>40</v>
      </c>
      <c r="AG572" s="1" t="str">
        <f>IF(AK572&lt;=10,"24",IF(AK572&gt;10,"30"))</f>
        <v>30</v>
      </c>
      <c r="AH572" s="36" t="s">
        <v>27</v>
      </c>
      <c r="AI572" s="1">
        <f t="shared" si="161"/>
        <v>37.200000000000003</v>
      </c>
      <c r="AJ572" s="1">
        <f t="shared" si="160"/>
        <v>86.8</v>
      </c>
      <c r="AK572" s="28">
        <v>124</v>
      </c>
      <c r="AL572" s="7">
        <v>0</v>
      </c>
      <c r="AM572" s="1">
        <f t="shared" si="153"/>
        <v>124</v>
      </c>
      <c r="AN572" s="28"/>
      <c r="AO572" s="113">
        <v>124</v>
      </c>
      <c r="AP572" s="1"/>
      <c r="AQ572" s="1"/>
      <c r="AR572" s="1">
        <v>20</v>
      </c>
      <c r="AS572" s="28">
        <v>40</v>
      </c>
      <c r="AT572" s="1">
        <v>40</v>
      </c>
      <c r="AU572" s="12">
        <f t="shared" si="154"/>
        <v>100</v>
      </c>
      <c r="AV572" s="1">
        <v>24</v>
      </c>
      <c r="AW572" s="1"/>
      <c r="AX572" s="1"/>
      <c r="AY572" s="10"/>
      <c r="AZ572" s="1"/>
      <c r="BA572" s="14">
        <f t="shared" si="166"/>
        <v>24</v>
      </c>
      <c r="BB572" s="1"/>
      <c r="BC572" s="10"/>
      <c r="BG572" s="16">
        <f t="shared" si="167"/>
        <v>0</v>
      </c>
      <c r="BH572" s="16">
        <f t="shared" si="168"/>
        <v>124</v>
      </c>
    </row>
    <row r="573" spans="1:60" ht="25.5" customHeight="1" x14ac:dyDescent="0.25">
      <c r="A573" s="1" t="s">
        <v>2452</v>
      </c>
      <c r="B573" s="83" t="s">
        <v>377</v>
      </c>
      <c r="C573" s="1" t="s">
        <v>1806</v>
      </c>
      <c r="D573" s="94">
        <v>7.32</v>
      </c>
      <c r="E573" s="1" t="s">
        <v>378</v>
      </c>
      <c r="F573" s="43" t="s">
        <v>73</v>
      </c>
      <c r="G573" s="1" t="s">
        <v>27</v>
      </c>
      <c r="H573" s="1" t="s">
        <v>27</v>
      </c>
      <c r="I573" s="1" t="s">
        <v>27</v>
      </c>
      <c r="J573" s="4" t="s">
        <v>804</v>
      </c>
      <c r="K573" s="4">
        <v>100</v>
      </c>
      <c r="L573" s="4">
        <v>0</v>
      </c>
      <c r="M573" s="4" t="s">
        <v>2017</v>
      </c>
      <c r="N573" s="4" t="s">
        <v>2018</v>
      </c>
      <c r="O573" s="3" t="s">
        <v>33</v>
      </c>
      <c r="P573" s="3" t="s">
        <v>38</v>
      </c>
      <c r="Q573" s="4" t="s">
        <v>379</v>
      </c>
      <c r="R573" s="76" t="s">
        <v>2551</v>
      </c>
      <c r="S573" s="76" t="s">
        <v>2256</v>
      </c>
      <c r="T573" s="108" t="s">
        <v>2163</v>
      </c>
      <c r="U573" s="76" t="s">
        <v>151</v>
      </c>
      <c r="V573" s="4" t="s">
        <v>1820</v>
      </c>
      <c r="W573" s="4" t="s">
        <v>1918</v>
      </c>
      <c r="X573" s="4" t="s">
        <v>36</v>
      </c>
      <c r="Y573" s="1" t="s">
        <v>27</v>
      </c>
      <c r="Z573" s="1" t="s">
        <v>27</v>
      </c>
      <c r="AA573" s="1" t="s">
        <v>27</v>
      </c>
      <c r="AB573" s="1"/>
      <c r="AC573" s="2" t="str">
        <f t="shared" si="151"/>
        <v>80</v>
      </c>
      <c r="AD573" s="2">
        <f t="shared" si="165"/>
        <v>7.32</v>
      </c>
      <c r="AE573" s="2">
        <f t="shared" si="152"/>
        <v>5.8559999999999999</v>
      </c>
      <c r="AF573" s="2" t="str">
        <f t="shared" si="162"/>
        <v>40</v>
      </c>
      <c r="AG573" s="1" t="str">
        <f>IF(AK573&lt;=10,"24",IF(AK573&gt;10,"30"))</f>
        <v>30</v>
      </c>
      <c r="AH573" s="1">
        <v>20</v>
      </c>
      <c r="AI573" s="1">
        <f t="shared" si="161"/>
        <v>117.12</v>
      </c>
      <c r="AJ573" s="1">
        <f t="shared" si="160"/>
        <v>0</v>
      </c>
      <c r="AK573" s="7">
        <f>AE573*AH573</f>
        <v>117.12</v>
      </c>
      <c r="AL573" s="7">
        <v>0</v>
      </c>
      <c r="AM573" s="7">
        <f t="shared" si="153"/>
        <v>117.12</v>
      </c>
      <c r="AN573" s="7"/>
      <c r="AO573" s="8">
        <v>117</v>
      </c>
      <c r="AP573" s="1"/>
      <c r="AQ573" s="10"/>
      <c r="AR573" s="1">
        <v>20</v>
      </c>
      <c r="AS573" s="1">
        <v>40</v>
      </c>
      <c r="AT573" s="1">
        <v>40</v>
      </c>
      <c r="AU573" s="12">
        <f t="shared" si="154"/>
        <v>100</v>
      </c>
      <c r="AV573" s="1">
        <v>17</v>
      </c>
      <c r="AW573" s="10"/>
      <c r="AX573" s="10"/>
      <c r="AY573" s="10"/>
      <c r="AZ573" s="10"/>
      <c r="BA573" s="14">
        <f t="shared" si="166"/>
        <v>17</v>
      </c>
      <c r="BB573" s="1"/>
      <c r="BC573" s="1"/>
      <c r="BD573" s="1"/>
      <c r="BE573" s="1"/>
      <c r="BF573" s="1"/>
      <c r="BG573" s="16">
        <f t="shared" si="167"/>
        <v>0</v>
      </c>
      <c r="BH573" s="16">
        <f t="shared" si="168"/>
        <v>117</v>
      </c>
    </row>
    <row r="574" spans="1:60" ht="25.5" customHeight="1" x14ac:dyDescent="0.25">
      <c r="A574" s="4" t="s">
        <v>1302</v>
      </c>
      <c r="B574" s="76" t="s">
        <v>1303</v>
      </c>
      <c r="C574" s="5" t="s">
        <v>1816</v>
      </c>
      <c r="D574" s="76">
        <v>0.11</v>
      </c>
      <c r="E574" s="4" t="s">
        <v>1304</v>
      </c>
      <c r="F574" s="4" t="s">
        <v>73</v>
      </c>
      <c r="G574" s="4" t="s">
        <v>1305</v>
      </c>
      <c r="H574" s="1" t="s">
        <v>1823</v>
      </c>
      <c r="I574" s="1" t="s">
        <v>27</v>
      </c>
      <c r="J574" s="4" t="s">
        <v>2970</v>
      </c>
      <c r="K574" s="4">
        <v>20</v>
      </c>
      <c r="L574" s="4">
        <v>80</v>
      </c>
      <c r="M574" s="4" t="s">
        <v>989</v>
      </c>
      <c r="N574" s="4" t="s">
        <v>1306</v>
      </c>
      <c r="O574" s="3" t="s">
        <v>33</v>
      </c>
      <c r="P574" s="4" t="s">
        <v>38</v>
      </c>
      <c r="Q574" s="4" t="s">
        <v>2341</v>
      </c>
      <c r="R574" s="74"/>
      <c r="S574" s="74"/>
      <c r="T574" s="74"/>
      <c r="U574" s="74"/>
      <c r="V574" s="5"/>
      <c r="W574" s="5"/>
      <c r="X574" s="5" t="s">
        <v>36</v>
      </c>
      <c r="Y574" s="24">
        <v>42916</v>
      </c>
      <c r="Z574" s="4" t="s">
        <v>32</v>
      </c>
      <c r="AA574" s="41">
        <v>44287</v>
      </c>
      <c r="AB574" s="41" t="s">
        <v>38</v>
      </c>
      <c r="AC574" s="2" t="str">
        <f t="shared" si="151"/>
        <v>100</v>
      </c>
      <c r="AD574" s="2">
        <f t="shared" si="165"/>
        <v>0.11</v>
      </c>
      <c r="AE574" s="2">
        <f t="shared" si="152"/>
        <v>0.11</v>
      </c>
      <c r="AF574" s="1" t="str">
        <f t="shared" si="162"/>
        <v>5</v>
      </c>
      <c r="AG574" s="1">
        <v>12</v>
      </c>
      <c r="AH574" s="1" t="s">
        <v>27</v>
      </c>
      <c r="AI574" s="1">
        <f t="shared" si="161"/>
        <v>0.4</v>
      </c>
      <c r="AJ574" s="1">
        <f t="shared" si="160"/>
        <v>1.6</v>
      </c>
      <c r="AK574" s="25">
        <v>2</v>
      </c>
      <c r="AL574" s="1">
        <v>0</v>
      </c>
      <c r="AM574" s="1">
        <f t="shared" si="153"/>
        <v>2</v>
      </c>
      <c r="AN574" s="1"/>
      <c r="AO574" s="26">
        <v>2</v>
      </c>
      <c r="AP574" s="25"/>
      <c r="AQ574" s="28">
        <v>2</v>
      </c>
      <c r="AR574" s="25"/>
      <c r="AU574" s="12">
        <f t="shared" si="154"/>
        <v>2</v>
      </c>
      <c r="AV574" s="28"/>
      <c r="AW574" s="28"/>
      <c r="AX574" s="1"/>
      <c r="AY574" s="1"/>
      <c r="AZ574" s="1"/>
      <c r="BA574" s="14">
        <f t="shared" si="166"/>
        <v>0</v>
      </c>
      <c r="BB574" s="1"/>
      <c r="BC574" s="1"/>
      <c r="BD574" s="1"/>
      <c r="BE574" s="1"/>
      <c r="BF574" s="1"/>
      <c r="BG574" s="16">
        <f t="shared" si="167"/>
        <v>0</v>
      </c>
      <c r="BH574" s="16">
        <f t="shared" si="168"/>
        <v>2</v>
      </c>
    </row>
    <row r="575" spans="1:60" ht="25.5" customHeight="1" x14ac:dyDescent="0.25">
      <c r="A575" s="5" t="s">
        <v>1307</v>
      </c>
      <c r="B575" s="74" t="s">
        <v>1308</v>
      </c>
      <c r="C575" s="5" t="s">
        <v>1816</v>
      </c>
      <c r="D575" s="74">
        <v>0.04</v>
      </c>
      <c r="E575" s="5" t="s">
        <v>1304</v>
      </c>
      <c r="F575" s="5" t="s">
        <v>73</v>
      </c>
      <c r="G575" s="5" t="s">
        <v>1309</v>
      </c>
      <c r="H575" s="1" t="s">
        <v>1823</v>
      </c>
      <c r="I575" s="1" t="s">
        <v>27</v>
      </c>
      <c r="J575" s="18" t="s">
        <v>804</v>
      </c>
      <c r="K575" s="5">
        <v>100</v>
      </c>
      <c r="L575" s="5">
        <v>0</v>
      </c>
      <c r="M575" s="5" t="s">
        <v>801</v>
      </c>
      <c r="N575" s="5" t="s">
        <v>793</v>
      </c>
      <c r="O575" s="3" t="s">
        <v>33</v>
      </c>
      <c r="P575" s="4" t="s">
        <v>38</v>
      </c>
      <c r="Q575" s="4" t="s">
        <v>2352</v>
      </c>
      <c r="R575" s="74"/>
      <c r="S575" s="74"/>
      <c r="T575" s="74"/>
      <c r="U575" s="74"/>
      <c r="V575" s="5"/>
      <c r="W575" s="5"/>
      <c r="X575" s="5" t="s">
        <v>36</v>
      </c>
      <c r="Y575" s="35">
        <v>43731</v>
      </c>
      <c r="Z575" s="5" t="s">
        <v>32</v>
      </c>
      <c r="AA575" s="35">
        <v>44827</v>
      </c>
      <c r="AB575" s="35"/>
      <c r="AC575" s="2" t="str">
        <f t="shared" si="151"/>
        <v>100</v>
      </c>
      <c r="AD575" s="2">
        <f t="shared" si="165"/>
        <v>0.04</v>
      </c>
      <c r="AE575" s="2">
        <f t="shared" si="152"/>
        <v>0.04</v>
      </c>
      <c r="AF575" s="1" t="str">
        <f t="shared" si="162"/>
        <v>5</v>
      </c>
      <c r="AG575" s="1">
        <v>12</v>
      </c>
      <c r="AH575" s="36" t="s">
        <v>27</v>
      </c>
      <c r="AI575" s="1">
        <f t="shared" si="161"/>
        <v>1</v>
      </c>
      <c r="AJ575" s="1">
        <f t="shared" si="160"/>
        <v>0</v>
      </c>
      <c r="AK575" s="36">
        <v>1</v>
      </c>
      <c r="AL575" s="1">
        <v>0</v>
      </c>
      <c r="AM575" s="1">
        <f t="shared" si="153"/>
        <v>1</v>
      </c>
      <c r="AN575" s="1"/>
      <c r="AO575" s="47">
        <v>1</v>
      </c>
      <c r="AP575" s="37"/>
      <c r="AQ575" s="5">
        <v>1</v>
      </c>
      <c r="AR575" s="25"/>
      <c r="AT575" s="5"/>
      <c r="AU575" s="12">
        <f t="shared" si="154"/>
        <v>1</v>
      </c>
      <c r="AV575" s="28"/>
      <c r="AW575" s="28"/>
      <c r="AX575" s="36"/>
      <c r="AY575" s="36"/>
      <c r="AZ575" s="36"/>
      <c r="BA575" s="14">
        <f t="shared" si="166"/>
        <v>0</v>
      </c>
      <c r="BB575" s="36"/>
      <c r="BC575" s="36"/>
      <c r="BD575" s="36"/>
      <c r="BE575" s="36"/>
      <c r="BF575" s="36"/>
      <c r="BG575" s="16">
        <f t="shared" si="167"/>
        <v>0</v>
      </c>
      <c r="BH575" s="16">
        <f t="shared" si="168"/>
        <v>1</v>
      </c>
    </row>
    <row r="576" spans="1:60" ht="25.5" customHeight="1" x14ac:dyDescent="0.25">
      <c r="A576" s="4" t="s">
        <v>2515</v>
      </c>
      <c r="B576" s="83" t="s">
        <v>2141</v>
      </c>
      <c r="C576" s="1" t="s">
        <v>1806</v>
      </c>
      <c r="D576" s="94">
        <v>0.23</v>
      </c>
      <c r="E576" s="4" t="s">
        <v>1304</v>
      </c>
      <c r="F576" s="1" t="s">
        <v>73</v>
      </c>
      <c r="G576" s="1" t="s">
        <v>27</v>
      </c>
      <c r="H576" s="1" t="s">
        <v>27</v>
      </c>
      <c r="I576" s="1" t="s">
        <v>27</v>
      </c>
      <c r="J576" s="4" t="s">
        <v>804</v>
      </c>
      <c r="K576" s="46" t="s">
        <v>2169</v>
      </c>
      <c r="L576" s="46" t="s">
        <v>2170</v>
      </c>
      <c r="M576" s="4" t="s">
        <v>2415</v>
      </c>
      <c r="N576" s="4" t="s">
        <v>2416</v>
      </c>
      <c r="O576" s="4" t="s">
        <v>33</v>
      </c>
      <c r="P576" s="4" t="s">
        <v>38</v>
      </c>
      <c r="Q576" s="4" t="s">
        <v>2350</v>
      </c>
      <c r="R576" s="76" t="s">
        <v>1836</v>
      </c>
      <c r="S576" s="76" t="s">
        <v>1835</v>
      </c>
      <c r="T576" s="108" t="s">
        <v>2163</v>
      </c>
      <c r="U576" s="76" t="s">
        <v>151</v>
      </c>
      <c r="V576" s="19" t="s">
        <v>1820</v>
      </c>
      <c r="W576" s="4" t="s">
        <v>1966</v>
      </c>
      <c r="X576" s="4" t="s">
        <v>36</v>
      </c>
      <c r="Y576" s="1" t="s">
        <v>27</v>
      </c>
      <c r="Z576" s="1" t="s">
        <v>27</v>
      </c>
      <c r="AA576" s="1" t="s">
        <v>27</v>
      </c>
      <c r="AC576" s="2" t="str">
        <f t="shared" si="151"/>
        <v>100</v>
      </c>
      <c r="AD576" s="2">
        <f t="shared" si="165"/>
        <v>0.23</v>
      </c>
      <c r="AE576" s="2">
        <f t="shared" si="152"/>
        <v>0.23</v>
      </c>
      <c r="AF576" s="2" t="str">
        <f t="shared" si="162"/>
        <v>5</v>
      </c>
      <c r="AG576" s="1" t="str">
        <f>IF(AK576&lt;=10,"24",IF(AK576&gt;10,"30"))</f>
        <v>24</v>
      </c>
      <c r="AH576" s="4">
        <v>20</v>
      </c>
      <c r="AI576" s="1">
        <f t="shared" si="161"/>
        <v>4.6000000000000005</v>
      </c>
      <c r="AJ576" s="1">
        <f t="shared" ref="AJ576:AJ607" si="169">(AK576*L576)/100</f>
        <v>0</v>
      </c>
      <c r="AK576" s="7">
        <f>AE576*AH576</f>
        <v>4.6000000000000005</v>
      </c>
      <c r="AL576" s="7">
        <v>0</v>
      </c>
      <c r="AM576" s="7">
        <f t="shared" si="153"/>
        <v>4.6000000000000005</v>
      </c>
      <c r="AO576" s="8">
        <v>5</v>
      </c>
      <c r="AR576" s="4">
        <v>5</v>
      </c>
      <c r="AU576" s="12">
        <f t="shared" si="154"/>
        <v>5</v>
      </c>
      <c r="BA576" s="14">
        <f t="shared" si="166"/>
        <v>0</v>
      </c>
      <c r="BG576" s="16">
        <f t="shared" si="167"/>
        <v>0</v>
      </c>
      <c r="BH576" s="16">
        <f t="shared" si="168"/>
        <v>5</v>
      </c>
    </row>
    <row r="577" spans="1:89" ht="25.5" customHeight="1" x14ac:dyDescent="0.25">
      <c r="A577" s="5" t="s">
        <v>2540</v>
      </c>
      <c r="B577" s="74" t="s">
        <v>2542</v>
      </c>
      <c r="C577" s="5" t="s">
        <v>1806</v>
      </c>
      <c r="D577" s="74">
        <v>0.38</v>
      </c>
      <c r="E577" s="5" t="s">
        <v>1312</v>
      </c>
      <c r="F577" s="5" t="s">
        <v>29</v>
      </c>
      <c r="G577" s="5" t="s">
        <v>27</v>
      </c>
      <c r="H577" s="5" t="s">
        <v>27</v>
      </c>
      <c r="I577" s="5" t="s">
        <v>27</v>
      </c>
      <c r="J577" s="5" t="s">
        <v>95</v>
      </c>
      <c r="K577" s="5">
        <v>50</v>
      </c>
      <c r="L577" s="5">
        <v>50</v>
      </c>
      <c r="M577" s="84" t="s">
        <v>2605</v>
      </c>
      <c r="N577" s="5" t="s">
        <v>2544</v>
      </c>
      <c r="O577" s="5" t="s">
        <v>33</v>
      </c>
      <c r="P577" s="5" t="s">
        <v>38</v>
      </c>
      <c r="Q577" s="5" t="s">
        <v>42</v>
      </c>
      <c r="R577" s="74" t="s">
        <v>117</v>
      </c>
      <c r="S577" s="74" t="s">
        <v>117</v>
      </c>
      <c r="T577" s="119" t="s">
        <v>2163</v>
      </c>
      <c r="U577" s="74" t="s">
        <v>129</v>
      </c>
      <c r="V577" s="5" t="s">
        <v>1820</v>
      </c>
      <c r="W577" s="5" t="s">
        <v>1966</v>
      </c>
      <c r="X577" s="5" t="s">
        <v>36</v>
      </c>
      <c r="Y577" s="5" t="s">
        <v>27</v>
      </c>
      <c r="Z577" s="5" t="s">
        <v>27</v>
      </c>
      <c r="AA577" s="5" t="s">
        <v>27</v>
      </c>
      <c r="AB577" s="5"/>
      <c r="AC577" s="50" t="str">
        <f t="shared" si="151"/>
        <v>100</v>
      </c>
      <c r="AD577" s="2">
        <f t="shared" si="165"/>
        <v>0.38</v>
      </c>
      <c r="AE577" s="50">
        <f t="shared" si="152"/>
        <v>0.38</v>
      </c>
      <c r="AF577" s="50" t="str">
        <f t="shared" si="162"/>
        <v>10</v>
      </c>
      <c r="AG577" s="36" t="str">
        <f>IF(AK577&lt;=10,"24",IF(AK577&gt;10,"30"))</f>
        <v>30</v>
      </c>
      <c r="AH577" s="5">
        <v>30</v>
      </c>
      <c r="AI577" s="36">
        <f t="shared" si="161"/>
        <v>5.7</v>
      </c>
      <c r="AJ577" s="36">
        <f t="shared" si="169"/>
        <v>5.7</v>
      </c>
      <c r="AK577" s="58">
        <f>AE577*AH577</f>
        <v>11.4</v>
      </c>
      <c r="AL577" s="5">
        <v>0</v>
      </c>
      <c r="AM577" s="36">
        <f t="shared" si="153"/>
        <v>11.4</v>
      </c>
      <c r="AN577" s="5"/>
      <c r="AO577" s="114">
        <v>11</v>
      </c>
      <c r="AP577" s="5"/>
      <c r="AQ577" s="5"/>
      <c r="AR577" s="5">
        <v>5</v>
      </c>
      <c r="AS577" s="5">
        <v>6</v>
      </c>
      <c r="AT577" s="5"/>
      <c r="AU577" s="12">
        <f t="shared" si="154"/>
        <v>11</v>
      </c>
      <c r="AV577" s="5"/>
      <c r="AW577" s="5"/>
      <c r="AX577" s="5"/>
      <c r="AY577" s="5"/>
      <c r="AZ577" s="5"/>
      <c r="BA577" s="14">
        <f t="shared" si="166"/>
        <v>0</v>
      </c>
      <c r="BB577" s="5"/>
      <c r="BC577" s="5"/>
      <c r="BD577" s="5"/>
      <c r="BE577" s="5"/>
      <c r="BF577" s="5"/>
      <c r="BG577" s="16">
        <f t="shared" si="167"/>
        <v>0</v>
      </c>
      <c r="BH577" s="16">
        <f t="shared" si="168"/>
        <v>11</v>
      </c>
      <c r="BI577" s="5"/>
      <c r="BJ577" s="5"/>
      <c r="BK577" s="5"/>
      <c r="BL577" s="5"/>
      <c r="BM577" s="5"/>
      <c r="BN577" s="5"/>
      <c r="BO577" s="5"/>
      <c r="BP577" s="5"/>
      <c r="BQ577" s="5"/>
      <c r="BR577" s="5"/>
      <c r="BS577" s="5"/>
      <c r="BT577" s="5"/>
      <c r="BU577" s="5"/>
      <c r="BV577" s="5"/>
      <c r="BW577" s="5"/>
      <c r="BX577" s="5"/>
      <c r="BY577" s="5"/>
      <c r="BZ577" s="5"/>
      <c r="CA577" s="5"/>
      <c r="CB577" s="5"/>
      <c r="CC577" s="5"/>
      <c r="CD577" s="5"/>
      <c r="CE577" s="5"/>
      <c r="CF577" s="5"/>
      <c r="CG577" s="5"/>
      <c r="CH577" s="5"/>
      <c r="CI577" s="5"/>
      <c r="CJ577" s="5"/>
      <c r="CK577" s="5"/>
    </row>
    <row r="578" spans="1:89" ht="25.5" customHeight="1" x14ac:dyDescent="0.25">
      <c r="A578" s="1" t="s">
        <v>1733</v>
      </c>
      <c r="B578" s="83" t="s">
        <v>1734</v>
      </c>
      <c r="C578" s="1" t="s">
        <v>1806</v>
      </c>
      <c r="D578" s="94">
        <v>7.69</v>
      </c>
      <c r="E578" s="1" t="s">
        <v>1312</v>
      </c>
      <c r="F578" s="1" t="s">
        <v>29</v>
      </c>
      <c r="G578" s="1" t="s">
        <v>27</v>
      </c>
      <c r="H578" s="1" t="s">
        <v>27</v>
      </c>
      <c r="I578" s="1" t="s">
        <v>27</v>
      </c>
      <c r="J578" s="4" t="s">
        <v>804</v>
      </c>
      <c r="K578" s="4">
        <v>100</v>
      </c>
      <c r="L578" s="4">
        <v>0</v>
      </c>
      <c r="M578" s="4" t="s">
        <v>30</v>
      </c>
      <c r="N578" s="4" t="s">
        <v>1735</v>
      </c>
      <c r="O578" s="3" t="s">
        <v>33</v>
      </c>
      <c r="P578" s="3" t="s">
        <v>38</v>
      </c>
      <c r="Q578" s="5" t="s">
        <v>42</v>
      </c>
      <c r="R578" s="76" t="s">
        <v>703</v>
      </c>
      <c r="S578" s="76" t="s">
        <v>2153</v>
      </c>
      <c r="T578" s="108" t="s">
        <v>2163</v>
      </c>
      <c r="U578" s="96" t="s">
        <v>136</v>
      </c>
      <c r="V578" s="3" t="s">
        <v>1820</v>
      </c>
      <c r="W578" s="3" t="s">
        <v>1971</v>
      </c>
      <c r="X578" s="3" t="s">
        <v>36</v>
      </c>
      <c r="Y578" s="1" t="s">
        <v>27</v>
      </c>
      <c r="Z578" s="1" t="s">
        <v>27</v>
      </c>
      <c r="AA578" s="1" t="s">
        <v>27</v>
      </c>
      <c r="AB578" s="1"/>
      <c r="AC578" s="2" t="str">
        <f t="shared" ref="AC578:AC614" si="170">IF(AD578&lt;=1,"100",IF(AD578&lt;=5,"85",IF(AD578&lt;=10,"80",IF(AD578&gt;10,"65"))))</f>
        <v>80</v>
      </c>
      <c r="AD578" s="2">
        <f t="shared" si="165"/>
        <v>7.69</v>
      </c>
      <c r="AE578" s="2">
        <f t="shared" ref="AE578:AE614" si="171">(AD578*AC578)/100</f>
        <v>6.1520000000000001</v>
      </c>
      <c r="AF578" s="2" t="str">
        <f t="shared" si="162"/>
        <v>40</v>
      </c>
      <c r="AG578" s="1" t="str">
        <f>IF(AK578&lt;=10,"24",IF(AK578&gt;10,"30"))</f>
        <v>30</v>
      </c>
      <c r="AH578" s="1">
        <v>30</v>
      </c>
      <c r="AI578" s="1">
        <f t="shared" si="161"/>
        <v>184.56</v>
      </c>
      <c r="AJ578" s="1">
        <f t="shared" si="169"/>
        <v>0</v>
      </c>
      <c r="AK578" s="7">
        <f>AE578*AH578</f>
        <v>184.56</v>
      </c>
      <c r="AL578" s="7">
        <v>0</v>
      </c>
      <c r="AM578" s="7">
        <f t="shared" ref="AM578:AM614" si="172">AK578-AL578</f>
        <v>184.56</v>
      </c>
      <c r="AN578" s="7"/>
      <c r="AO578" s="8">
        <v>185</v>
      </c>
      <c r="AP578" s="1"/>
      <c r="AQ578" s="10"/>
      <c r="AR578" s="1">
        <v>20</v>
      </c>
      <c r="AS578" s="1">
        <v>40</v>
      </c>
      <c r="AT578" s="1">
        <v>40</v>
      </c>
      <c r="AU578" s="12">
        <f t="shared" ref="AU578:AU614" si="173">AP578+AQ578+AR578+AS578+AT578-AL578</f>
        <v>100</v>
      </c>
      <c r="AV578" s="10">
        <v>40</v>
      </c>
      <c r="AW578" s="1">
        <v>40</v>
      </c>
      <c r="AX578" s="1">
        <v>5</v>
      </c>
      <c r="AY578" s="1"/>
      <c r="AZ578" s="1"/>
      <c r="BA578" s="14">
        <f t="shared" si="166"/>
        <v>85</v>
      </c>
      <c r="BB578" s="1"/>
      <c r="BC578" s="1"/>
      <c r="BD578" s="1"/>
      <c r="BE578" s="1"/>
      <c r="BF578" s="1"/>
      <c r="BG578" s="16">
        <f t="shared" si="167"/>
        <v>0</v>
      </c>
      <c r="BH578" s="16">
        <f t="shared" si="168"/>
        <v>185</v>
      </c>
    </row>
    <row r="579" spans="1:89" ht="25.5" customHeight="1" x14ac:dyDescent="0.25">
      <c r="A579" s="1" t="s">
        <v>1736</v>
      </c>
      <c r="B579" s="107" t="s">
        <v>1737</v>
      </c>
      <c r="C579" s="1" t="s">
        <v>1806</v>
      </c>
      <c r="D579" s="94">
        <v>11</v>
      </c>
      <c r="E579" s="1" t="s">
        <v>1312</v>
      </c>
      <c r="F579" s="1" t="s">
        <v>29</v>
      </c>
      <c r="G579" s="1" t="s">
        <v>27</v>
      </c>
      <c r="H579" s="1" t="s">
        <v>27</v>
      </c>
      <c r="I579" s="1" t="s">
        <v>27</v>
      </c>
      <c r="J579" s="4" t="s">
        <v>804</v>
      </c>
      <c r="K579" s="4">
        <v>100</v>
      </c>
      <c r="L579" s="4">
        <v>0</v>
      </c>
      <c r="M579" s="4" t="s">
        <v>1977</v>
      </c>
      <c r="N579" s="4" t="s">
        <v>1738</v>
      </c>
      <c r="O579" s="3" t="s">
        <v>33</v>
      </c>
      <c r="P579" s="3" t="s">
        <v>38</v>
      </c>
      <c r="Q579" s="5" t="s">
        <v>42</v>
      </c>
      <c r="R579" s="76" t="s">
        <v>117</v>
      </c>
      <c r="S579" s="76" t="s">
        <v>1833</v>
      </c>
      <c r="T579" s="108" t="s">
        <v>2163</v>
      </c>
      <c r="U579" s="96" t="s">
        <v>129</v>
      </c>
      <c r="V579" s="3" t="s">
        <v>1820</v>
      </c>
      <c r="W579" s="3" t="s">
        <v>1721</v>
      </c>
      <c r="X579" s="3" t="s">
        <v>36</v>
      </c>
      <c r="Y579" s="1" t="s">
        <v>27</v>
      </c>
      <c r="Z579" s="1" t="s">
        <v>27</v>
      </c>
      <c r="AA579" s="1" t="s">
        <v>27</v>
      </c>
      <c r="AB579" s="1"/>
      <c r="AC579" s="2" t="str">
        <f t="shared" si="170"/>
        <v>65</v>
      </c>
      <c r="AD579" s="2">
        <f t="shared" si="165"/>
        <v>11</v>
      </c>
      <c r="AE579" s="2">
        <f t="shared" si="171"/>
        <v>7.15</v>
      </c>
      <c r="AF579" s="2" t="str">
        <f t="shared" si="162"/>
        <v>70</v>
      </c>
      <c r="AG579" s="1" t="str">
        <f>IF(AK579&lt;=10,"24",IF(AK579&gt;10,"30"))</f>
        <v>30</v>
      </c>
      <c r="AH579" s="1">
        <v>30</v>
      </c>
      <c r="AI579" s="1">
        <f t="shared" si="161"/>
        <v>214.5</v>
      </c>
      <c r="AJ579" s="1">
        <f t="shared" si="169"/>
        <v>0</v>
      </c>
      <c r="AK579" s="7">
        <f>AE579*AH579</f>
        <v>214.5</v>
      </c>
      <c r="AL579" s="7">
        <v>0</v>
      </c>
      <c r="AM579" s="7">
        <f t="shared" si="172"/>
        <v>214.5</v>
      </c>
      <c r="AN579" s="7"/>
      <c r="AO579" s="8">
        <v>215</v>
      </c>
      <c r="AP579" s="1"/>
      <c r="AQ579" s="1"/>
      <c r="AR579" s="1">
        <v>35</v>
      </c>
      <c r="AS579" s="1">
        <v>70</v>
      </c>
      <c r="AT579" s="1">
        <v>70</v>
      </c>
      <c r="AU579" s="12">
        <f t="shared" si="173"/>
        <v>175</v>
      </c>
      <c r="AV579" s="1">
        <v>40</v>
      </c>
      <c r="AW579" s="1"/>
      <c r="AX579" s="1"/>
      <c r="AY579" s="1"/>
      <c r="AZ579" s="1"/>
      <c r="BA579" s="14">
        <f t="shared" si="166"/>
        <v>40</v>
      </c>
      <c r="BB579" s="1"/>
      <c r="BC579" s="1"/>
      <c r="BD579" s="1"/>
      <c r="BE579" s="1"/>
      <c r="BF579" s="1"/>
      <c r="BG579" s="16">
        <f t="shared" si="167"/>
        <v>0</v>
      </c>
      <c r="BH579" s="16">
        <f t="shared" si="168"/>
        <v>215</v>
      </c>
    </row>
    <row r="580" spans="1:89" ht="25.5" customHeight="1" x14ac:dyDescent="0.25">
      <c r="A580" s="1" t="s">
        <v>1739</v>
      </c>
      <c r="B580" s="83" t="s">
        <v>1740</v>
      </c>
      <c r="C580" s="1" t="s">
        <v>1806</v>
      </c>
      <c r="D580" s="94">
        <v>0.18</v>
      </c>
      <c r="E580" s="1" t="s">
        <v>1312</v>
      </c>
      <c r="F580" s="1" t="s">
        <v>29</v>
      </c>
      <c r="G580" s="1" t="s">
        <v>27</v>
      </c>
      <c r="H580" s="1" t="s">
        <v>27</v>
      </c>
      <c r="I580" s="1" t="s">
        <v>27</v>
      </c>
      <c r="J580" s="4" t="s">
        <v>804</v>
      </c>
      <c r="K580" s="4">
        <v>100</v>
      </c>
      <c r="L580" s="4">
        <v>0</v>
      </c>
      <c r="M580" s="3" t="s">
        <v>172</v>
      </c>
      <c r="N580" s="4" t="s">
        <v>1741</v>
      </c>
      <c r="O580" s="3" t="s">
        <v>33</v>
      </c>
      <c r="P580" s="3" t="s">
        <v>38</v>
      </c>
      <c r="Q580" s="5" t="s">
        <v>42</v>
      </c>
      <c r="R580" s="76" t="s">
        <v>117</v>
      </c>
      <c r="S580" s="76" t="s">
        <v>1833</v>
      </c>
      <c r="T580" s="108" t="s">
        <v>2163</v>
      </c>
      <c r="U580" s="76" t="s">
        <v>129</v>
      </c>
      <c r="V580" s="4" t="s">
        <v>1820</v>
      </c>
      <c r="W580" s="4" t="s">
        <v>44</v>
      </c>
      <c r="X580" s="4" t="s">
        <v>36</v>
      </c>
      <c r="Y580" s="1" t="s">
        <v>27</v>
      </c>
      <c r="Z580" s="1" t="s">
        <v>27</v>
      </c>
      <c r="AA580" s="1" t="s">
        <v>27</v>
      </c>
      <c r="AB580" s="1"/>
      <c r="AC580" s="2" t="str">
        <f t="shared" si="170"/>
        <v>100</v>
      </c>
      <c r="AD580" s="2">
        <f t="shared" si="165"/>
        <v>0.18</v>
      </c>
      <c r="AE580" s="2">
        <f t="shared" si="171"/>
        <v>0.18</v>
      </c>
      <c r="AF580" s="2" t="str">
        <f t="shared" si="162"/>
        <v>5</v>
      </c>
      <c r="AG580" s="1" t="str">
        <f>IF(AK580&lt;=10,"24",IF(AK580&gt;10,"30"))</f>
        <v>24</v>
      </c>
      <c r="AH580" s="1">
        <v>30</v>
      </c>
      <c r="AI580" s="1">
        <f t="shared" si="161"/>
        <v>5.4</v>
      </c>
      <c r="AJ580" s="1">
        <f t="shared" si="169"/>
        <v>0</v>
      </c>
      <c r="AK580" s="7">
        <f>AE580*AH580</f>
        <v>5.3999999999999995</v>
      </c>
      <c r="AL580" s="7">
        <v>0</v>
      </c>
      <c r="AM580" s="7">
        <f t="shared" si="172"/>
        <v>5.3999999999999995</v>
      </c>
      <c r="AN580" s="7"/>
      <c r="AO580" s="8">
        <v>5</v>
      </c>
      <c r="AP580" s="1"/>
      <c r="AQ580" s="1"/>
      <c r="AR580" s="45">
        <v>5</v>
      </c>
      <c r="AS580" s="1"/>
      <c r="AT580" s="1"/>
      <c r="AU580" s="12">
        <f t="shared" si="173"/>
        <v>5</v>
      </c>
      <c r="AV580" s="1"/>
      <c r="AW580" s="1"/>
      <c r="AX580" s="1"/>
      <c r="AY580" s="1"/>
      <c r="AZ580" s="1"/>
      <c r="BA580" s="14">
        <f t="shared" si="166"/>
        <v>0</v>
      </c>
      <c r="BB580" s="1"/>
      <c r="BC580" s="1"/>
      <c r="BD580" s="1"/>
      <c r="BE580" s="1"/>
      <c r="BF580" s="1"/>
      <c r="BG580" s="16">
        <f t="shared" si="167"/>
        <v>0</v>
      </c>
      <c r="BH580" s="16">
        <f t="shared" si="168"/>
        <v>5</v>
      </c>
    </row>
    <row r="581" spans="1:89" ht="25.5" customHeight="1" x14ac:dyDescent="0.25">
      <c r="A581" s="43" t="s">
        <v>1742</v>
      </c>
      <c r="B581" s="107" t="s">
        <v>1743</v>
      </c>
      <c r="C581" s="5" t="s">
        <v>1816</v>
      </c>
      <c r="D581" s="94">
        <v>0.38</v>
      </c>
      <c r="E581" s="43" t="s">
        <v>1312</v>
      </c>
      <c r="F581" s="43" t="s">
        <v>29</v>
      </c>
      <c r="G581" s="43" t="s">
        <v>1744</v>
      </c>
      <c r="H581" s="1" t="s">
        <v>1823</v>
      </c>
      <c r="I581" s="1" t="s">
        <v>27</v>
      </c>
      <c r="J581" s="4" t="s">
        <v>804</v>
      </c>
      <c r="K581" s="3">
        <v>100</v>
      </c>
      <c r="L581" s="3">
        <v>0</v>
      </c>
      <c r="M581" s="3" t="s">
        <v>172</v>
      </c>
      <c r="N581" s="3" t="s">
        <v>1745</v>
      </c>
      <c r="O581" s="3" t="s">
        <v>33</v>
      </c>
      <c r="P581" s="4" t="s">
        <v>38</v>
      </c>
      <c r="Q581" s="10" t="s">
        <v>42</v>
      </c>
      <c r="R581" s="74"/>
      <c r="S581" s="74"/>
      <c r="T581" s="74"/>
      <c r="U581" s="74"/>
      <c r="V581" s="5"/>
      <c r="W581" s="5"/>
      <c r="X581" s="5" t="s">
        <v>36</v>
      </c>
      <c r="Y581" s="54">
        <v>41927</v>
      </c>
      <c r="Z581" s="21" t="s">
        <v>38</v>
      </c>
      <c r="AA581" s="24" t="s">
        <v>27</v>
      </c>
      <c r="AB581" s="24"/>
      <c r="AC581" s="2" t="str">
        <f t="shared" si="170"/>
        <v>100</v>
      </c>
      <c r="AD581" s="2">
        <f t="shared" si="165"/>
        <v>0.38</v>
      </c>
      <c r="AE581" s="2">
        <f t="shared" si="171"/>
        <v>0.38</v>
      </c>
      <c r="AF581" s="1" t="str">
        <f t="shared" si="162"/>
        <v>5</v>
      </c>
      <c r="AG581" s="1" t="s">
        <v>829</v>
      </c>
      <c r="AH581" s="36" t="s">
        <v>27</v>
      </c>
      <c r="AI581" s="1">
        <f t="shared" si="161"/>
        <v>8</v>
      </c>
      <c r="AJ581" s="1">
        <f t="shared" si="169"/>
        <v>0</v>
      </c>
      <c r="AK581" s="25">
        <v>8</v>
      </c>
      <c r="AL581" s="1">
        <v>0</v>
      </c>
      <c r="AM581" s="1">
        <f t="shared" si="172"/>
        <v>8</v>
      </c>
      <c r="AN581" s="1"/>
      <c r="AO581" s="26">
        <v>6</v>
      </c>
      <c r="AP581" s="4">
        <v>5</v>
      </c>
      <c r="AQ581" s="4">
        <v>1</v>
      </c>
      <c r="AU581" s="12">
        <f t="shared" si="173"/>
        <v>6</v>
      </c>
      <c r="BA581" s="14">
        <f t="shared" si="166"/>
        <v>0</v>
      </c>
      <c r="BG581" s="16">
        <f t="shared" si="167"/>
        <v>0</v>
      </c>
      <c r="BH581" s="16">
        <f t="shared" si="168"/>
        <v>6</v>
      </c>
    </row>
    <row r="582" spans="1:89" ht="25.5" customHeight="1" x14ac:dyDescent="0.25">
      <c r="A582" s="1" t="s">
        <v>1746</v>
      </c>
      <c r="B582" s="83" t="s">
        <v>1747</v>
      </c>
      <c r="C582" s="1" t="s">
        <v>1806</v>
      </c>
      <c r="D582" s="94">
        <v>2.48</v>
      </c>
      <c r="E582" s="1" t="s">
        <v>1312</v>
      </c>
      <c r="F582" s="1" t="s">
        <v>29</v>
      </c>
      <c r="G582" s="1" t="s">
        <v>27</v>
      </c>
      <c r="H582" s="1" t="s">
        <v>27</v>
      </c>
      <c r="I582" s="1" t="s">
        <v>27</v>
      </c>
      <c r="J582" s="4" t="s">
        <v>804</v>
      </c>
      <c r="K582" s="4">
        <v>85</v>
      </c>
      <c r="L582" s="4">
        <v>15</v>
      </c>
      <c r="M582" s="4" t="s">
        <v>99</v>
      </c>
      <c r="N582" s="4" t="s">
        <v>1748</v>
      </c>
      <c r="O582" s="3" t="s">
        <v>33</v>
      </c>
      <c r="P582" s="3" t="s">
        <v>38</v>
      </c>
      <c r="Q582" s="5" t="s">
        <v>42</v>
      </c>
      <c r="R582" s="76" t="s">
        <v>117</v>
      </c>
      <c r="S582" s="76" t="s">
        <v>1833</v>
      </c>
      <c r="T582" s="108" t="s">
        <v>2163</v>
      </c>
      <c r="U582" s="76" t="s">
        <v>129</v>
      </c>
      <c r="V582" s="4" t="s">
        <v>1820</v>
      </c>
      <c r="W582" s="4" t="s">
        <v>44</v>
      </c>
      <c r="X582" s="4" t="s">
        <v>36</v>
      </c>
      <c r="Y582" s="1" t="s">
        <v>27</v>
      </c>
      <c r="Z582" s="1" t="s">
        <v>27</v>
      </c>
      <c r="AA582" s="1" t="s">
        <v>27</v>
      </c>
      <c r="AB582" s="1"/>
      <c r="AC582" s="2" t="str">
        <f t="shared" si="170"/>
        <v>85</v>
      </c>
      <c r="AD582" s="2">
        <f t="shared" si="165"/>
        <v>2.48</v>
      </c>
      <c r="AE582" s="2">
        <f t="shared" si="171"/>
        <v>2.1080000000000001</v>
      </c>
      <c r="AF582" s="2" t="str">
        <f t="shared" si="162"/>
        <v>30</v>
      </c>
      <c r="AG582" s="1" t="str">
        <f>IF(AK582&lt;=10,"24",IF(AK582&gt;10,"30"))</f>
        <v>30</v>
      </c>
      <c r="AH582" s="1">
        <v>30</v>
      </c>
      <c r="AI582" s="1">
        <f t="shared" si="161"/>
        <v>53.754000000000005</v>
      </c>
      <c r="AJ582" s="1">
        <f t="shared" si="169"/>
        <v>9.4860000000000007</v>
      </c>
      <c r="AK582" s="7">
        <f>AE582*AH582</f>
        <v>63.24</v>
      </c>
      <c r="AL582" s="7">
        <v>0</v>
      </c>
      <c r="AM582" s="7">
        <f t="shared" si="172"/>
        <v>63.24</v>
      </c>
      <c r="AN582" s="7"/>
      <c r="AO582" s="8">
        <v>63</v>
      </c>
      <c r="AP582" s="1"/>
      <c r="AQ582" s="1"/>
      <c r="AR582" s="1">
        <v>15</v>
      </c>
      <c r="AS582" s="10">
        <v>30</v>
      </c>
      <c r="AT582" s="1">
        <v>18</v>
      </c>
      <c r="AU582" s="12">
        <f t="shared" si="173"/>
        <v>63</v>
      </c>
      <c r="AV582" s="1"/>
      <c r="AW582" s="1"/>
      <c r="AX582" s="1"/>
      <c r="AY582" s="1"/>
      <c r="AZ582" s="1"/>
      <c r="BA582" s="14">
        <f t="shared" si="166"/>
        <v>0</v>
      </c>
      <c r="BB582" s="1"/>
      <c r="BC582" s="1"/>
      <c r="BD582" s="1"/>
      <c r="BE582" s="1"/>
      <c r="BF582" s="1"/>
      <c r="BG582" s="16">
        <f t="shared" si="167"/>
        <v>0</v>
      </c>
      <c r="BH582" s="16">
        <f t="shared" si="168"/>
        <v>63</v>
      </c>
    </row>
    <row r="583" spans="1:89" ht="25.5" customHeight="1" x14ac:dyDescent="0.25">
      <c r="A583" s="4" t="s">
        <v>1310</v>
      </c>
      <c r="B583" s="76" t="s">
        <v>1311</v>
      </c>
      <c r="C583" s="5" t="s">
        <v>1816</v>
      </c>
      <c r="D583" s="99">
        <v>0.02</v>
      </c>
      <c r="E583" s="4" t="s">
        <v>1312</v>
      </c>
      <c r="F583" s="4" t="s">
        <v>29</v>
      </c>
      <c r="G583" s="4" t="s">
        <v>1313</v>
      </c>
      <c r="H583" s="1" t="s">
        <v>1823</v>
      </c>
      <c r="I583" s="1" t="s">
        <v>27</v>
      </c>
      <c r="J583" s="18" t="s">
        <v>804</v>
      </c>
      <c r="K583" s="22">
        <v>100</v>
      </c>
      <c r="L583" s="4">
        <v>0</v>
      </c>
      <c r="M583" s="23" t="s">
        <v>811</v>
      </c>
      <c r="N583" s="23" t="s">
        <v>793</v>
      </c>
      <c r="O583" s="3" t="s">
        <v>33</v>
      </c>
      <c r="P583" s="4" t="s">
        <v>38</v>
      </c>
      <c r="Q583" s="10" t="s">
        <v>42</v>
      </c>
      <c r="R583" s="74"/>
      <c r="S583" s="74"/>
      <c r="T583" s="74"/>
      <c r="U583" s="74"/>
      <c r="V583" s="5"/>
      <c r="W583" s="5"/>
      <c r="X583" s="5" t="s">
        <v>36</v>
      </c>
      <c r="Y583" s="24">
        <v>43263</v>
      </c>
      <c r="Z583" s="4" t="s">
        <v>32</v>
      </c>
      <c r="AA583" s="24">
        <v>44359</v>
      </c>
      <c r="AB583" s="24"/>
      <c r="AC583" s="2" t="str">
        <f t="shared" si="170"/>
        <v>100</v>
      </c>
      <c r="AD583" s="2">
        <f t="shared" si="165"/>
        <v>0.02</v>
      </c>
      <c r="AE583" s="2">
        <f t="shared" si="171"/>
        <v>0.02</v>
      </c>
      <c r="AF583" s="1" t="str">
        <f t="shared" si="162"/>
        <v>5</v>
      </c>
      <c r="AG583" s="1">
        <v>12</v>
      </c>
      <c r="AH583" s="1" t="s">
        <v>27</v>
      </c>
      <c r="AI583" s="1">
        <f t="shared" si="161"/>
        <v>1</v>
      </c>
      <c r="AJ583" s="1">
        <f t="shared" si="169"/>
        <v>0</v>
      </c>
      <c r="AK583" s="25">
        <v>1</v>
      </c>
      <c r="AL583" s="1">
        <v>0</v>
      </c>
      <c r="AM583" s="1">
        <f t="shared" si="172"/>
        <v>1</v>
      </c>
      <c r="AN583" s="1"/>
      <c r="AO583" s="47">
        <v>1</v>
      </c>
      <c r="AP583" s="25"/>
      <c r="AQ583" s="28">
        <v>1</v>
      </c>
      <c r="AR583" s="25"/>
      <c r="AT583" s="25"/>
      <c r="AU583" s="12">
        <f t="shared" si="173"/>
        <v>1</v>
      </c>
      <c r="AV583" s="28"/>
      <c r="AW583" s="28"/>
      <c r="AX583" s="1"/>
      <c r="AY583" s="1"/>
      <c r="AZ583" s="1"/>
      <c r="BA583" s="14">
        <f t="shared" si="166"/>
        <v>0</v>
      </c>
      <c r="BB583" s="1"/>
      <c r="BC583" s="1"/>
      <c r="BD583" s="1"/>
      <c r="BE583" s="1"/>
      <c r="BF583" s="1"/>
      <c r="BG583" s="16">
        <f t="shared" si="167"/>
        <v>0</v>
      </c>
      <c r="BH583" s="16">
        <f t="shared" si="168"/>
        <v>1</v>
      </c>
    </row>
    <row r="584" spans="1:89" ht="25.5" customHeight="1" x14ac:dyDescent="0.25">
      <c r="A584" s="4" t="s">
        <v>1314</v>
      </c>
      <c r="B584" s="76" t="s">
        <v>1315</v>
      </c>
      <c r="C584" s="5" t="s">
        <v>1816</v>
      </c>
      <c r="D584" s="99">
        <v>0.25</v>
      </c>
      <c r="E584" s="4" t="s">
        <v>1312</v>
      </c>
      <c r="F584" s="4" t="s">
        <v>29</v>
      </c>
      <c r="G584" s="4" t="s">
        <v>1316</v>
      </c>
      <c r="H584" s="1" t="s">
        <v>1824</v>
      </c>
      <c r="I584" s="1" t="s">
        <v>27</v>
      </c>
      <c r="J584" s="18" t="s">
        <v>804</v>
      </c>
      <c r="K584" s="22">
        <v>100</v>
      </c>
      <c r="L584" s="4">
        <v>0</v>
      </c>
      <c r="M584" s="23" t="s">
        <v>898</v>
      </c>
      <c r="N584" s="23" t="s">
        <v>793</v>
      </c>
      <c r="O584" s="3" t="s">
        <v>33</v>
      </c>
      <c r="P584" s="4" t="s">
        <v>38</v>
      </c>
      <c r="Q584" s="10" t="s">
        <v>42</v>
      </c>
      <c r="R584" s="74"/>
      <c r="S584" s="74"/>
      <c r="T584" s="74"/>
      <c r="U584" s="74"/>
      <c r="V584" s="5"/>
      <c r="W584" s="5"/>
      <c r="X584" s="5" t="s">
        <v>36</v>
      </c>
      <c r="Y584" s="24">
        <v>43530</v>
      </c>
      <c r="Z584" s="4" t="s">
        <v>32</v>
      </c>
      <c r="AA584" s="24">
        <v>44626</v>
      </c>
      <c r="AB584" s="24"/>
      <c r="AC584" s="2" t="str">
        <f t="shared" si="170"/>
        <v>100</v>
      </c>
      <c r="AD584" s="2">
        <f t="shared" si="165"/>
        <v>0.25</v>
      </c>
      <c r="AE584" s="2">
        <f t="shared" si="171"/>
        <v>0.25</v>
      </c>
      <c r="AF584" s="2" t="str">
        <f t="shared" si="162"/>
        <v>5</v>
      </c>
      <c r="AG584" s="1">
        <v>18</v>
      </c>
      <c r="AH584" s="1" t="s">
        <v>27</v>
      </c>
      <c r="AI584" s="1">
        <f t="shared" ref="AI584:AI614" si="174">(AK584*K584)/100</f>
        <v>5</v>
      </c>
      <c r="AJ584" s="1">
        <f t="shared" si="169"/>
        <v>0</v>
      </c>
      <c r="AK584" s="25">
        <v>5</v>
      </c>
      <c r="AL584" s="1">
        <v>0</v>
      </c>
      <c r="AM584" s="1">
        <f t="shared" si="172"/>
        <v>5</v>
      </c>
      <c r="AN584" s="1"/>
      <c r="AO584" s="47">
        <v>5</v>
      </c>
      <c r="AP584" s="25"/>
      <c r="AQ584" s="25">
        <v>3</v>
      </c>
      <c r="AR584" s="28">
        <v>2</v>
      </c>
      <c r="AS584" s="25"/>
      <c r="AT584" s="25"/>
      <c r="AU584" s="12">
        <f t="shared" si="173"/>
        <v>5</v>
      </c>
      <c r="AV584" s="28"/>
      <c r="AW584" s="28"/>
      <c r="AX584" s="1"/>
      <c r="AY584" s="1"/>
      <c r="AZ584" s="1"/>
      <c r="BA584" s="14">
        <f t="shared" si="166"/>
        <v>0</v>
      </c>
      <c r="BB584" s="1"/>
      <c r="BC584" s="1"/>
      <c r="BD584" s="1"/>
      <c r="BE584" s="1"/>
      <c r="BF584" s="1"/>
      <c r="BG584" s="16">
        <f t="shared" si="167"/>
        <v>0</v>
      </c>
      <c r="BH584" s="16">
        <f t="shared" si="168"/>
        <v>5</v>
      </c>
    </row>
    <row r="585" spans="1:89" ht="25.5" customHeight="1" x14ac:dyDescent="0.25">
      <c r="A585" s="1" t="s">
        <v>1718</v>
      </c>
      <c r="B585" s="83" t="s">
        <v>1719</v>
      </c>
      <c r="C585" s="1" t="s">
        <v>1806</v>
      </c>
      <c r="D585" s="94">
        <v>1.52</v>
      </c>
      <c r="E585" s="1" t="s">
        <v>1312</v>
      </c>
      <c r="F585" s="1" t="s">
        <v>29</v>
      </c>
      <c r="G585" s="1" t="s">
        <v>27</v>
      </c>
      <c r="H585" s="1" t="s">
        <v>27</v>
      </c>
      <c r="I585" s="1" t="s">
        <v>27</v>
      </c>
      <c r="J585" s="4" t="s">
        <v>804</v>
      </c>
      <c r="K585" s="4">
        <v>100</v>
      </c>
      <c r="L585" s="4">
        <v>0</v>
      </c>
      <c r="M585" s="4" t="s">
        <v>292</v>
      </c>
      <c r="N585" s="4" t="s">
        <v>1720</v>
      </c>
      <c r="O585" s="3" t="s">
        <v>33</v>
      </c>
      <c r="P585" s="3" t="s">
        <v>38</v>
      </c>
      <c r="Q585" s="5" t="s">
        <v>42</v>
      </c>
      <c r="R585" s="76" t="s">
        <v>117</v>
      </c>
      <c r="S585" s="76" t="s">
        <v>1833</v>
      </c>
      <c r="T585" s="108" t="s">
        <v>2163</v>
      </c>
      <c r="U585" s="96" t="s">
        <v>129</v>
      </c>
      <c r="V585" s="3" t="s">
        <v>1820</v>
      </c>
      <c r="W585" s="4" t="s">
        <v>1721</v>
      </c>
      <c r="X585" s="3" t="s">
        <v>36</v>
      </c>
      <c r="Y585" s="1" t="s">
        <v>27</v>
      </c>
      <c r="Z585" s="1" t="s">
        <v>27</v>
      </c>
      <c r="AA585" s="1" t="s">
        <v>27</v>
      </c>
      <c r="AB585" s="1"/>
      <c r="AC585" s="2" t="str">
        <f t="shared" si="170"/>
        <v>85</v>
      </c>
      <c r="AD585" s="2">
        <f t="shared" si="165"/>
        <v>1.52</v>
      </c>
      <c r="AE585" s="2">
        <f t="shared" si="171"/>
        <v>1.2919999999999998</v>
      </c>
      <c r="AF585" s="2" t="str">
        <f t="shared" si="162"/>
        <v>20</v>
      </c>
      <c r="AG585" s="1" t="str">
        <f>IF(AK585&lt;=10,"24",IF(AK585&gt;10,"30"))</f>
        <v>30</v>
      </c>
      <c r="AH585" s="1">
        <v>30</v>
      </c>
      <c r="AI585" s="1">
        <f t="shared" si="174"/>
        <v>38.759999999999991</v>
      </c>
      <c r="AJ585" s="1">
        <f t="shared" si="169"/>
        <v>0</v>
      </c>
      <c r="AK585" s="7">
        <f>AE585*AH585</f>
        <v>38.759999999999991</v>
      </c>
      <c r="AL585" s="7">
        <v>0</v>
      </c>
      <c r="AM585" s="7">
        <f t="shared" si="172"/>
        <v>38.759999999999991</v>
      </c>
      <c r="AN585" s="7"/>
      <c r="AO585" s="8">
        <v>39</v>
      </c>
      <c r="AP585" s="1"/>
      <c r="AQ585" s="10"/>
      <c r="AR585" s="1">
        <v>10</v>
      </c>
      <c r="AS585" s="10">
        <v>20</v>
      </c>
      <c r="AT585" s="10">
        <v>9</v>
      </c>
      <c r="AU585" s="12">
        <f t="shared" si="173"/>
        <v>39</v>
      </c>
      <c r="AV585" s="10"/>
      <c r="AW585" s="1"/>
      <c r="AX585" s="1"/>
      <c r="AY585" s="1"/>
      <c r="AZ585" s="1"/>
      <c r="BA585" s="14">
        <f t="shared" si="166"/>
        <v>0</v>
      </c>
      <c r="BB585" s="1"/>
      <c r="BC585" s="1"/>
      <c r="BD585" s="1"/>
      <c r="BE585" s="1"/>
      <c r="BF585" s="1"/>
      <c r="BG585" s="16">
        <f t="shared" si="167"/>
        <v>0</v>
      </c>
      <c r="BH585" s="16">
        <f t="shared" si="168"/>
        <v>39</v>
      </c>
    </row>
    <row r="586" spans="1:89" ht="25.5" customHeight="1" x14ac:dyDescent="0.25">
      <c r="A586" s="43" t="s">
        <v>1749</v>
      </c>
      <c r="B586" s="107" t="s">
        <v>1750</v>
      </c>
      <c r="C586" s="5" t="s">
        <v>1816</v>
      </c>
      <c r="D586" s="94">
        <v>0.32</v>
      </c>
      <c r="E586" s="43" t="s">
        <v>1312</v>
      </c>
      <c r="F586" s="43" t="s">
        <v>29</v>
      </c>
      <c r="G586" s="1" t="s">
        <v>1751</v>
      </c>
      <c r="H586" s="1" t="s">
        <v>1824</v>
      </c>
      <c r="I586" s="1" t="s">
        <v>27</v>
      </c>
      <c r="J586" s="4" t="s">
        <v>804</v>
      </c>
      <c r="K586" s="3">
        <v>100</v>
      </c>
      <c r="L586" s="3">
        <v>0</v>
      </c>
      <c r="M586" s="23" t="s">
        <v>898</v>
      </c>
      <c r="N586" s="23" t="s">
        <v>793</v>
      </c>
      <c r="O586" s="3" t="s">
        <v>33</v>
      </c>
      <c r="P586" s="4" t="s">
        <v>38</v>
      </c>
      <c r="Q586" s="10" t="s">
        <v>42</v>
      </c>
      <c r="R586" s="74"/>
      <c r="S586" s="74"/>
      <c r="T586" s="74"/>
      <c r="U586" s="74"/>
      <c r="V586" s="5"/>
      <c r="W586" s="56"/>
      <c r="X586" s="5" t="s">
        <v>36</v>
      </c>
      <c r="Y586" s="35">
        <v>43823</v>
      </c>
      <c r="Z586" s="5" t="s">
        <v>32</v>
      </c>
      <c r="AA586" s="52">
        <v>44919</v>
      </c>
      <c r="AB586" s="52"/>
      <c r="AC586" s="2" t="str">
        <f t="shared" si="170"/>
        <v>100</v>
      </c>
      <c r="AD586" s="2">
        <f t="shared" si="165"/>
        <v>0.32</v>
      </c>
      <c r="AE586" s="2">
        <f t="shared" si="171"/>
        <v>0.32</v>
      </c>
      <c r="AF586" s="2" t="str">
        <f t="shared" si="162"/>
        <v>5</v>
      </c>
      <c r="AG586" s="1">
        <v>18</v>
      </c>
      <c r="AH586" s="36" t="s">
        <v>27</v>
      </c>
      <c r="AI586" s="1">
        <f t="shared" si="174"/>
        <v>4</v>
      </c>
      <c r="AJ586" s="1">
        <f t="shared" si="169"/>
        <v>0</v>
      </c>
      <c r="AK586" s="37">
        <v>4</v>
      </c>
      <c r="AL586" s="1">
        <v>0</v>
      </c>
      <c r="AM586" s="1">
        <f t="shared" si="172"/>
        <v>4</v>
      </c>
      <c r="AN586" s="1"/>
      <c r="AO586" s="26">
        <v>4</v>
      </c>
      <c r="AQ586" s="4">
        <v>3</v>
      </c>
      <c r="AR586" s="28">
        <v>1</v>
      </c>
      <c r="AU586" s="12">
        <f t="shared" si="173"/>
        <v>4</v>
      </c>
      <c r="BA586" s="14">
        <f t="shared" si="166"/>
        <v>0</v>
      </c>
      <c r="BG586" s="16">
        <f t="shared" si="167"/>
        <v>0</v>
      </c>
      <c r="BH586" s="16">
        <f t="shared" si="168"/>
        <v>4</v>
      </c>
    </row>
    <row r="587" spans="1:89" ht="25.5" customHeight="1" x14ac:dyDescent="0.25">
      <c r="A587" s="1" t="s">
        <v>2516</v>
      </c>
      <c r="B587" s="83" t="s">
        <v>1752</v>
      </c>
      <c r="C587" s="1" t="s">
        <v>1806</v>
      </c>
      <c r="D587" s="94">
        <v>11.57</v>
      </c>
      <c r="E587" s="1" t="s">
        <v>1312</v>
      </c>
      <c r="F587" s="1" t="s">
        <v>29</v>
      </c>
      <c r="G587" s="1" t="s">
        <v>27</v>
      </c>
      <c r="H587" s="1" t="s">
        <v>27</v>
      </c>
      <c r="I587" s="1" t="s">
        <v>27</v>
      </c>
      <c r="J587" s="4" t="s">
        <v>804</v>
      </c>
      <c r="K587" s="4">
        <v>100</v>
      </c>
      <c r="L587" s="4">
        <v>0</v>
      </c>
      <c r="M587" s="4" t="s">
        <v>2042</v>
      </c>
      <c r="N587" s="4" t="s">
        <v>2043</v>
      </c>
      <c r="O587" s="3" t="s">
        <v>33</v>
      </c>
      <c r="P587" s="3" t="s">
        <v>38</v>
      </c>
      <c r="Q587" s="5" t="s">
        <v>42</v>
      </c>
      <c r="R587" s="76" t="s">
        <v>2577</v>
      </c>
      <c r="S587" s="76" t="s">
        <v>2149</v>
      </c>
      <c r="T587" s="108" t="s">
        <v>2163</v>
      </c>
      <c r="U587" s="76" t="s">
        <v>129</v>
      </c>
      <c r="V587" s="4" t="s">
        <v>1820</v>
      </c>
      <c r="W587" s="4" t="s">
        <v>44</v>
      </c>
      <c r="X587" s="4" t="s">
        <v>36</v>
      </c>
      <c r="Y587" s="1" t="s">
        <v>27</v>
      </c>
      <c r="Z587" s="1" t="s">
        <v>27</v>
      </c>
      <c r="AA587" s="1" t="s">
        <v>27</v>
      </c>
      <c r="AB587" s="1"/>
      <c r="AC587" s="2" t="str">
        <f t="shared" si="170"/>
        <v>65</v>
      </c>
      <c r="AD587" s="2">
        <f t="shared" si="165"/>
        <v>11.57</v>
      </c>
      <c r="AE587" s="2">
        <f t="shared" si="171"/>
        <v>7.5205000000000011</v>
      </c>
      <c r="AF587" s="2" t="str">
        <f t="shared" ref="AF587:AF614" si="175">IF(AK587&lt;=10,"5",IF(AK587&lt;=25,"10",IF(AK587&lt;=50,"20",IF(AK587&lt;=100,"30",IF(AK587&lt;=200,"40",IF(AK587&gt;200,"70"))))))</f>
        <v>70</v>
      </c>
      <c r="AG587" s="1" t="str">
        <f t="shared" ref="AG587:AG595" si="176">IF(AK587&lt;=10,"24",IF(AK587&gt;10,"30"))</f>
        <v>30</v>
      </c>
      <c r="AH587" s="1">
        <v>30</v>
      </c>
      <c r="AI587" s="1">
        <f t="shared" si="174"/>
        <v>225.61500000000004</v>
      </c>
      <c r="AJ587" s="1">
        <f t="shared" si="169"/>
        <v>0</v>
      </c>
      <c r="AK587" s="7">
        <f t="shared" ref="AK587:AK595" si="177">AE587*AH587</f>
        <v>225.61500000000004</v>
      </c>
      <c r="AL587" s="7">
        <v>0</v>
      </c>
      <c r="AM587" s="7">
        <f t="shared" si="172"/>
        <v>225.61500000000004</v>
      </c>
      <c r="AN587" s="7"/>
      <c r="AO587" s="8">
        <v>226</v>
      </c>
      <c r="AP587" s="1"/>
      <c r="AQ587" s="1"/>
      <c r="AR587" s="1"/>
      <c r="AS587" s="1"/>
      <c r="AT587" s="1"/>
      <c r="AU587" s="12">
        <f t="shared" si="173"/>
        <v>0</v>
      </c>
      <c r="AV587" s="1">
        <v>70</v>
      </c>
      <c r="AW587" s="1">
        <v>70</v>
      </c>
      <c r="AX587" s="1">
        <v>70</v>
      </c>
      <c r="AY587" s="1">
        <v>16</v>
      </c>
      <c r="AZ587" s="1"/>
      <c r="BA587" s="14">
        <f t="shared" si="166"/>
        <v>226</v>
      </c>
      <c r="BB587" s="1"/>
      <c r="BC587" s="1"/>
      <c r="BD587" s="1"/>
      <c r="BE587" s="1"/>
      <c r="BF587" s="1"/>
      <c r="BG587" s="16">
        <f t="shared" si="167"/>
        <v>0</v>
      </c>
      <c r="BH587" s="16">
        <f t="shared" si="168"/>
        <v>226</v>
      </c>
    </row>
    <row r="588" spans="1:89" ht="25.5" customHeight="1" x14ac:dyDescent="0.25">
      <c r="A588" s="1" t="s">
        <v>2517</v>
      </c>
      <c r="B588" s="83" t="s">
        <v>1753</v>
      </c>
      <c r="C588" s="1" t="s">
        <v>1806</v>
      </c>
      <c r="D588" s="94">
        <v>0.21</v>
      </c>
      <c r="E588" s="1" t="s">
        <v>1312</v>
      </c>
      <c r="F588" s="1" t="s">
        <v>29</v>
      </c>
      <c r="G588" s="1" t="s">
        <v>27</v>
      </c>
      <c r="H588" s="1" t="s">
        <v>27</v>
      </c>
      <c r="I588" s="1" t="s">
        <v>27</v>
      </c>
      <c r="J588" s="4" t="s">
        <v>804</v>
      </c>
      <c r="K588" s="3">
        <v>100</v>
      </c>
      <c r="L588" s="3">
        <v>0</v>
      </c>
      <c r="M588" s="4" t="s">
        <v>2045</v>
      </c>
      <c r="N588" s="4" t="s">
        <v>2044</v>
      </c>
      <c r="O588" s="3" t="s">
        <v>33</v>
      </c>
      <c r="P588" s="3" t="s">
        <v>38</v>
      </c>
      <c r="Q588" s="5" t="s">
        <v>42</v>
      </c>
      <c r="R588" s="76" t="s">
        <v>117</v>
      </c>
      <c r="S588" s="76" t="s">
        <v>1833</v>
      </c>
      <c r="T588" s="108" t="s">
        <v>2163</v>
      </c>
      <c r="U588" s="76" t="s">
        <v>151</v>
      </c>
      <c r="V588" s="4" t="s">
        <v>1820</v>
      </c>
      <c r="W588" s="4" t="s">
        <v>1901</v>
      </c>
      <c r="X588" s="4" t="s">
        <v>36</v>
      </c>
      <c r="Y588" s="1" t="s">
        <v>27</v>
      </c>
      <c r="Z588" s="1" t="s">
        <v>27</v>
      </c>
      <c r="AA588" s="1" t="s">
        <v>27</v>
      </c>
      <c r="AB588" s="1"/>
      <c r="AC588" s="2" t="str">
        <f t="shared" si="170"/>
        <v>100</v>
      </c>
      <c r="AD588" s="2">
        <f t="shared" si="165"/>
        <v>0.21</v>
      </c>
      <c r="AE588" s="2">
        <f t="shared" si="171"/>
        <v>0.21</v>
      </c>
      <c r="AF588" s="2" t="str">
        <f t="shared" si="175"/>
        <v>5</v>
      </c>
      <c r="AG588" s="1" t="str">
        <f t="shared" si="176"/>
        <v>24</v>
      </c>
      <c r="AH588" s="1">
        <v>30</v>
      </c>
      <c r="AI588" s="1">
        <f t="shared" si="174"/>
        <v>6.3</v>
      </c>
      <c r="AJ588" s="1">
        <f t="shared" si="169"/>
        <v>0</v>
      </c>
      <c r="AK588" s="7">
        <f t="shared" si="177"/>
        <v>6.3</v>
      </c>
      <c r="AL588" s="7">
        <v>0</v>
      </c>
      <c r="AM588" s="7">
        <f t="shared" si="172"/>
        <v>6.3</v>
      </c>
      <c r="AN588" s="7"/>
      <c r="AO588" s="8">
        <v>6</v>
      </c>
      <c r="AP588" s="1"/>
      <c r="AQ588" s="10"/>
      <c r="AR588" s="45">
        <v>5</v>
      </c>
      <c r="AS588" s="1">
        <v>1</v>
      </c>
      <c r="AT588" s="1"/>
      <c r="AU588" s="12">
        <f t="shared" si="173"/>
        <v>6</v>
      </c>
      <c r="AV588" s="10"/>
      <c r="AW588" s="10"/>
      <c r="AX588" s="10"/>
      <c r="AY588" s="10"/>
      <c r="AZ588" s="10"/>
      <c r="BA588" s="14">
        <f t="shared" si="166"/>
        <v>0</v>
      </c>
      <c r="BB588" s="1"/>
      <c r="BC588" s="1"/>
      <c r="BD588" s="1"/>
      <c r="BE588" s="1"/>
      <c r="BF588" s="1"/>
      <c r="BG588" s="16">
        <f t="shared" si="167"/>
        <v>0</v>
      </c>
      <c r="BH588" s="16">
        <f t="shared" si="168"/>
        <v>6</v>
      </c>
    </row>
    <row r="589" spans="1:89" ht="25.5" customHeight="1" x14ac:dyDescent="0.25">
      <c r="A589" s="1" t="s">
        <v>2518</v>
      </c>
      <c r="B589" s="83" t="s">
        <v>1754</v>
      </c>
      <c r="C589" s="1" t="s">
        <v>1806</v>
      </c>
      <c r="D589" s="94">
        <v>2.38</v>
      </c>
      <c r="E589" s="1" t="s">
        <v>1312</v>
      </c>
      <c r="F589" s="1" t="s">
        <v>29</v>
      </c>
      <c r="G589" s="1" t="s">
        <v>27</v>
      </c>
      <c r="H589" s="1" t="s">
        <v>27</v>
      </c>
      <c r="I589" s="1" t="s">
        <v>27</v>
      </c>
      <c r="J589" s="4" t="s">
        <v>804</v>
      </c>
      <c r="K589" s="3">
        <v>100</v>
      </c>
      <c r="L589" s="3">
        <v>0</v>
      </c>
      <c r="M589" s="4" t="s">
        <v>292</v>
      </c>
      <c r="N589" s="4" t="s">
        <v>2598</v>
      </c>
      <c r="O589" s="3" t="s">
        <v>33</v>
      </c>
      <c r="P589" s="3" t="s">
        <v>38</v>
      </c>
      <c r="Q589" s="5" t="s">
        <v>42</v>
      </c>
      <c r="R589" s="76" t="s">
        <v>117</v>
      </c>
      <c r="S589" s="76" t="s">
        <v>1833</v>
      </c>
      <c r="T589" s="108" t="s">
        <v>2163</v>
      </c>
      <c r="U589" s="76" t="s">
        <v>151</v>
      </c>
      <c r="V589" s="4" t="s">
        <v>1820</v>
      </c>
      <c r="W589" s="4" t="s">
        <v>1901</v>
      </c>
      <c r="X589" s="4" t="s">
        <v>36</v>
      </c>
      <c r="Y589" s="1" t="s">
        <v>27</v>
      </c>
      <c r="Z589" s="1" t="s">
        <v>27</v>
      </c>
      <c r="AA589" s="1" t="s">
        <v>27</v>
      </c>
      <c r="AB589" s="1"/>
      <c r="AC589" s="2" t="str">
        <f t="shared" si="170"/>
        <v>85</v>
      </c>
      <c r="AD589" s="2">
        <f t="shared" si="165"/>
        <v>2.38</v>
      </c>
      <c r="AE589" s="2">
        <f t="shared" si="171"/>
        <v>2.0229999999999997</v>
      </c>
      <c r="AF589" s="2" t="str">
        <f t="shared" si="175"/>
        <v>30</v>
      </c>
      <c r="AG589" s="1" t="str">
        <f t="shared" si="176"/>
        <v>30</v>
      </c>
      <c r="AH589" s="1">
        <v>30</v>
      </c>
      <c r="AI589" s="1">
        <f t="shared" si="174"/>
        <v>60.689999999999991</v>
      </c>
      <c r="AJ589" s="1">
        <f t="shared" si="169"/>
        <v>0</v>
      </c>
      <c r="AK589" s="7">
        <f t="shared" si="177"/>
        <v>60.689999999999991</v>
      </c>
      <c r="AL589" s="7">
        <v>0</v>
      </c>
      <c r="AM589" s="7">
        <f t="shared" si="172"/>
        <v>60.689999999999991</v>
      </c>
      <c r="AN589" s="7"/>
      <c r="AO589" s="8">
        <v>61</v>
      </c>
      <c r="AP589" s="1"/>
      <c r="AQ589" s="10"/>
      <c r="AR589" s="4">
        <v>15</v>
      </c>
      <c r="AS589" s="4">
        <v>30</v>
      </c>
      <c r="AT589" s="10">
        <v>16</v>
      </c>
      <c r="AU589" s="12">
        <f t="shared" si="173"/>
        <v>61</v>
      </c>
      <c r="AV589" s="10"/>
      <c r="AW589" s="1"/>
      <c r="AX589" s="1"/>
      <c r="AY589" s="1"/>
      <c r="AZ589" s="1"/>
      <c r="BA589" s="14">
        <f t="shared" si="166"/>
        <v>0</v>
      </c>
      <c r="BB589" s="1"/>
      <c r="BC589" s="1"/>
      <c r="BD589" s="1"/>
      <c r="BE589" s="1"/>
      <c r="BF589" s="1"/>
      <c r="BG589" s="16">
        <f t="shared" si="167"/>
        <v>0</v>
      </c>
      <c r="BH589" s="16">
        <f t="shared" si="168"/>
        <v>61</v>
      </c>
    </row>
    <row r="590" spans="1:89" ht="25.5" customHeight="1" x14ac:dyDescent="0.25">
      <c r="A590" s="1" t="s">
        <v>2939</v>
      </c>
      <c r="B590" s="122" t="s">
        <v>2731</v>
      </c>
      <c r="C590" s="1" t="s">
        <v>1806</v>
      </c>
      <c r="D590" s="123">
        <v>1.98</v>
      </c>
      <c r="E590" s="4" t="s">
        <v>1312</v>
      </c>
      <c r="F590" s="5" t="s">
        <v>29</v>
      </c>
      <c r="G590" s="95" t="s">
        <v>27</v>
      </c>
      <c r="H590" s="1" t="s">
        <v>27</v>
      </c>
      <c r="I590" s="1" t="s">
        <v>27</v>
      </c>
      <c r="J590" s="4" t="s">
        <v>2970</v>
      </c>
      <c r="K590" s="4">
        <v>10</v>
      </c>
      <c r="L590" s="4">
        <v>90</v>
      </c>
      <c r="M590" s="4" t="s">
        <v>2615</v>
      </c>
      <c r="N590" s="4" t="s">
        <v>2802</v>
      </c>
      <c r="O590" s="4" t="s">
        <v>33</v>
      </c>
      <c r="P590" s="4" t="s">
        <v>38</v>
      </c>
      <c r="Q590" s="4" t="s">
        <v>42</v>
      </c>
      <c r="R590" s="4" t="s">
        <v>117</v>
      </c>
      <c r="S590" s="4" t="s">
        <v>1833</v>
      </c>
      <c r="T590" s="6" t="s">
        <v>2163</v>
      </c>
      <c r="U590" s="4" t="s">
        <v>129</v>
      </c>
      <c r="V590" s="4" t="s">
        <v>1820</v>
      </c>
      <c r="W590" s="4" t="s">
        <v>44</v>
      </c>
      <c r="X590" s="4" t="s">
        <v>36</v>
      </c>
      <c r="Y590" s="1" t="s">
        <v>27</v>
      </c>
      <c r="Z590" s="1" t="s">
        <v>27</v>
      </c>
      <c r="AA590" s="1" t="s">
        <v>27</v>
      </c>
      <c r="AC590" s="2" t="str">
        <f t="shared" si="170"/>
        <v>85</v>
      </c>
      <c r="AD590" s="2">
        <f t="shared" si="165"/>
        <v>1.98</v>
      </c>
      <c r="AE590" s="2">
        <f t="shared" si="171"/>
        <v>1.6830000000000001</v>
      </c>
      <c r="AF590" s="2" t="str">
        <f t="shared" si="175"/>
        <v>30</v>
      </c>
      <c r="AG590" s="1" t="str">
        <f t="shared" si="176"/>
        <v>30</v>
      </c>
      <c r="AH590" s="4">
        <v>30</v>
      </c>
      <c r="AI590" s="1">
        <f t="shared" si="174"/>
        <v>5.0490000000000004</v>
      </c>
      <c r="AJ590" s="1">
        <f t="shared" si="169"/>
        <v>45.441000000000003</v>
      </c>
      <c r="AK590" s="7">
        <f t="shared" si="177"/>
        <v>50.49</v>
      </c>
      <c r="AL590" s="1">
        <v>0</v>
      </c>
      <c r="AM590" s="1">
        <f t="shared" si="172"/>
        <v>50.49</v>
      </c>
      <c r="AO590" s="124">
        <v>50</v>
      </c>
      <c r="AP590" s="127"/>
      <c r="AR590" s="4">
        <v>15</v>
      </c>
      <c r="AS590" s="4">
        <v>30</v>
      </c>
      <c r="AT590" s="4">
        <v>5</v>
      </c>
      <c r="AU590" s="12">
        <f t="shared" si="173"/>
        <v>50</v>
      </c>
      <c r="BA590" s="14">
        <f t="shared" si="166"/>
        <v>0</v>
      </c>
      <c r="BG590" s="16">
        <f t="shared" si="167"/>
        <v>0</v>
      </c>
      <c r="BH590" s="16">
        <f t="shared" si="168"/>
        <v>50</v>
      </c>
    </row>
    <row r="591" spans="1:89" ht="25.5" customHeight="1" x14ac:dyDescent="0.25">
      <c r="A591" s="1" t="s">
        <v>2940</v>
      </c>
      <c r="B591" s="122" t="s">
        <v>2732</v>
      </c>
      <c r="C591" s="1" t="s">
        <v>1806</v>
      </c>
      <c r="D591" s="123">
        <v>5.95</v>
      </c>
      <c r="E591" s="4" t="s">
        <v>1312</v>
      </c>
      <c r="F591" s="5" t="s">
        <v>29</v>
      </c>
      <c r="G591" s="95" t="s">
        <v>27</v>
      </c>
      <c r="H591" s="1" t="s">
        <v>27</v>
      </c>
      <c r="I591" s="1" t="s">
        <v>27</v>
      </c>
      <c r="J591" s="4" t="s">
        <v>804</v>
      </c>
      <c r="K591" s="4">
        <v>100</v>
      </c>
      <c r="L591" s="4">
        <v>0</v>
      </c>
      <c r="M591" s="4" t="s">
        <v>898</v>
      </c>
      <c r="N591" s="4" t="s">
        <v>2803</v>
      </c>
      <c r="O591" s="4" t="s">
        <v>33</v>
      </c>
      <c r="P591" s="4" t="s">
        <v>38</v>
      </c>
      <c r="Q591" s="4" t="s">
        <v>42</v>
      </c>
      <c r="R591" s="4" t="s">
        <v>117</v>
      </c>
      <c r="S591" s="4" t="s">
        <v>1833</v>
      </c>
      <c r="T591" s="6" t="s">
        <v>2163</v>
      </c>
      <c r="U591" s="4" t="s">
        <v>129</v>
      </c>
      <c r="V591" s="4" t="s">
        <v>1820</v>
      </c>
      <c r="W591" s="4" t="s">
        <v>44</v>
      </c>
      <c r="X591" s="4" t="s">
        <v>36</v>
      </c>
      <c r="Y591" s="1" t="s">
        <v>27</v>
      </c>
      <c r="Z591" s="1" t="s">
        <v>27</v>
      </c>
      <c r="AA591" s="1" t="s">
        <v>27</v>
      </c>
      <c r="AC591" s="2" t="str">
        <f t="shared" si="170"/>
        <v>80</v>
      </c>
      <c r="AD591" s="2">
        <f t="shared" si="165"/>
        <v>5.95</v>
      </c>
      <c r="AE591" s="2">
        <f t="shared" si="171"/>
        <v>4.76</v>
      </c>
      <c r="AF591" s="2" t="str">
        <f t="shared" si="175"/>
        <v>40</v>
      </c>
      <c r="AG591" s="1" t="str">
        <f t="shared" si="176"/>
        <v>30</v>
      </c>
      <c r="AH591" s="4">
        <v>30</v>
      </c>
      <c r="AI591" s="1">
        <f t="shared" si="174"/>
        <v>142.79999999999998</v>
      </c>
      <c r="AJ591" s="1">
        <f t="shared" si="169"/>
        <v>0</v>
      </c>
      <c r="AK591" s="7">
        <f t="shared" si="177"/>
        <v>142.79999999999998</v>
      </c>
      <c r="AL591" s="1">
        <v>0</v>
      </c>
      <c r="AM591" s="1">
        <f t="shared" si="172"/>
        <v>142.79999999999998</v>
      </c>
      <c r="AO591" s="124">
        <v>143</v>
      </c>
      <c r="AP591" s="127"/>
      <c r="AR591" s="4">
        <v>20</v>
      </c>
      <c r="AS591" s="4">
        <v>40</v>
      </c>
      <c r="AT591" s="4">
        <v>40</v>
      </c>
      <c r="AU591" s="12">
        <f t="shared" si="173"/>
        <v>100</v>
      </c>
      <c r="AV591" s="4">
        <v>40</v>
      </c>
      <c r="AW591" s="4">
        <v>3</v>
      </c>
      <c r="BA591" s="14">
        <f t="shared" si="166"/>
        <v>43</v>
      </c>
      <c r="BG591" s="16">
        <f t="shared" si="167"/>
        <v>0</v>
      </c>
      <c r="BH591" s="16">
        <f t="shared" si="168"/>
        <v>143</v>
      </c>
    </row>
    <row r="592" spans="1:89" ht="25.5" customHeight="1" x14ac:dyDescent="0.25">
      <c r="A592" s="1" t="s">
        <v>2941</v>
      </c>
      <c r="B592" s="122" t="s">
        <v>2733</v>
      </c>
      <c r="C592" s="1" t="s">
        <v>1806</v>
      </c>
      <c r="D592" s="123">
        <v>11.06</v>
      </c>
      <c r="E592" s="4" t="s">
        <v>1312</v>
      </c>
      <c r="F592" s="5" t="s">
        <v>29</v>
      </c>
      <c r="G592" s="95" t="s">
        <v>27</v>
      </c>
      <c r="H592" s="1" t="s">
        <v>27</v>
      </c>
      <c r="I592" s="1" t="s">
        <v>27</v>
      </c>
      <c r="J592" s="4" t="s">
        <v>804</v>
      </c>
      <c r="K592" s="4">
        <v>100</v>
      </c>
      <c r="L592" s="4">
        <v>0</v>
      </c>
      <c r="M592" s="4" t="s">
        <v>898</v>
      </c>
      <c r="N592" s="4" t="s">
        <v>2828</v>
      </c>
      <c r="O592" s="4" t="s">
        <v>33</v>
      </c>
      <c r="P592" s="4" t="s">
        <v>38</v>
      </c>
      <c r="Q592" s="4" t="s">
        <v>42</v>
      </c>
      <c r="R592" s="4" t="s">
        <v>117</v>
      </c>
      <c r="S592" s="4" t="s">
        <v>1833</v>
      </c>
      <c r="T592" s="6" t="s">
        <v>2163</v>
      </c>
      <c r="U592" s="4" t="s">
        <v>129</v>
      </c>
      <c r="V592" s="4" t="s">
        <v>1820</v>
      </c>
      <c r="W592" s="4" t="s">
        <v>44</v>
      </c>
      <c r="X592" s="4" t="s">
        <v>36</v>
      </c>
      <c r="Y592" s="1" t="s">
        <v>27</v>
      </c>
      <c r="Z592" s="1" t="s">
        <v>27</v>
      </c>
      <c r="AA592" s="1" t="s">
        <v>27</v>
      </c>
      <c r="AC592" s="2" t="str">
        <f t="shared" si="170"/>
        <v>65</v>
      </c>
      <c r="AD592" s="2">
        <f t="shared" si="165"/>
        <v>11.06</v>
      </c>
      <c r="AE592" s="2">
        <f t="shared" si="171"/>
        <v>7.1890000000000001</v>
      </c>
      <c r="AF592" s="2" t="str">
        <f t="shared" si="175"/>
        <v>70</v>
      </c>
      <c r="AG592" s="1" t="str">
        <f t="shared" si="176"/>
        <v>30</v>
      </c>
      <c r="AH592" s="4">
        <v>30</v>
      </c>
      <c r="AI592" s="1">
        <f t="shared" si="174"/>
        <v>215.67</v>
      </c>
      <c r="AJ592" s="1">
        <f t="shared" si="169"/>
        <v>0</v>
      </c>
      <c r="AK592" s="7">
        <f t="shared" si="177"/>
        <v>215.67000000000002</v>
      </c>
      <c r="AL592" s="1">
        <v>0</v>
      </c>
      <c r="AM592" s="1">
        <f t="shared" si="172"/>
        <v>215.67000000000002</v>
      </c>
      <c r="AO592" s="124">
        <v>216</v>
      </c>
      <c r="AP592" s="127"/>
      <c r="AR592" s="4">
        <v>35</v>
      </c>
      <c r="AS592" s="4">
        <v>70</v>
      </c>
      <c r="AT592" s="4">
        <v>70</v>
      </c>
      <c r="AU592" s="12">
        <f t="shared" si="173"/>
        <v>175</v>
      </c>
      <c r="AV592" s="4">
        <v>41</v>
      </c>
      <c r="BA592" s="14">
        <f t="shared" si="166"/>
        <v>41</v>
      </c>
      <c r="BG592" s="16">
        <f t="shared" si="167"/>
        <v>0</v>
      </c>
      <c r="BH592" s="16">
        <f t="shared" si="168"/>
        <v>216</v>
      </c>
    </row>
    <row r="593" spans="1:60" ht="25.5" customHeight="1" x14ac:dyDescent="0.25">
      <c r="A593" s="1" t="s">
        <v>1722</v>
      </c>
      <c r="B593" s="1" t="s">
        <v>1723</v>
      </c>
      <c r="C593" s="1" t="s">
        <v>1806</v>
      </c>
      <c r="D593" s="2">
        <v>1.1200000000000001</v>
      </c>
      <c r="E593" s="1" t="s">
        <v>1312</v>
      </c>
      <c r="F593" s="1" t="s">
        <v>29</v>
      </c>
      <c r="G593" s="95" t="s">
        <v>27</v>
      </c>
      <c r="H593" s="1" t="s">
        <v>27</v>
      </c>
      <c r="I593" s="1" t="s">
        <v>27</v>
      </c>
      <c r="J593" s="4" t="s">
        <v>2970</v>
      </c>
      <c r="K593" s="4">
        <v>0</v>
      </c>
      <c r="L593" s="4">
        <v>100</v>
      </c>
      <c r="M593" s="4" t="s">
        <v>312</v>
      </c>
      <c r="N593" s="4" t="s">
        <v>1724</v>
      </c>
      <c r="O593" s="3" t="s">
        <v>33</v>
      </c>
      <c r="P593" s="3" t="s">
        <v>38</v>
      </c>
      <c r="Q593" s="5" t="s">
        <v>42</v>
      </c>
      <c r="R593" s="4" t="s">
        <v>117</v>
      </c>
      <c r="S593" s="4" t="s">
        <v>1833</v>
      </c>
      <c r="T593" s="6" t="s">
        <v>2163</v>
      </c>
      <c r="U593" s="3" t="s">
        <v>1725</v>
      </c>
      <c r="V593" s="3" t="s">
        <v>1820</v>
      </c>
      <c r="W593" s="4" t="s">
        <v>44</v>
      </c>
      <c r="X593" s="3" t="s">
        <v>36</v>
      </c>
      <c r="Y593" s="1" t="s">
        <v>27</v>
      </c>
      <c r="Z593" s="1" t="s">
        <v>27</v>
      </c>
      <c r="AA593" s="1" t="s">
        <v>27</v>
      </c>
      <c r="AB593" s="1"/>
      <c r="AC593" s="2" t="str">
        <f t="shared" si="170"/>
        <v>85</v>
      </c>
      <c r="AD593" s="2">
        <f t="shared" si="165"/>
        <v>1.1200000000000001</v>
      </c>
      <c r="AE593" s="2">
        <f t="shared" si="171"/>
        <v>0.95200000000000007</v>
      </c>
      <c r="AF593" s="2" t="str">
        <f t="shared" si="175"/>
        <v>20</v>
      </c>
      <c r="AG593" s="1" t="str">
        <f t="shared" si="176"/>
        <v>30</v>
      </c>
      <c r="AH593" s="1">
        <v>30</v>
      </c>
      <c r="AI593" s="1">
        <f t="shared" si="174"/>
        <v>0</v>
      </c>
      <c r="AJ593" s="1">
        <f t="shared" si="169"/>
        <v>28.56</v>
      </c>
      <c r="AK593" s="7">
        <f t="shared" si="177"/>
        <v>28.560000000000002</v>
      </c>
      <c r="AL593" s="7">
        <v>0</v>
      </c>
      <c r="AM593" s="7">
        <f t="shared" si="172"/>
        <v>28.560000000000002</v>
      </c>
      <c r="AN593" s="7"/>
      <c r="AO593" s="124">
        <v>29</v>
      </c>
      <c r="AP593" s="125"/>
      <c r="AQ593" s="1"/>
      <c r="AR593" s="1">
        <v>10</v>
      </c>
      <c r="AS593" s="1">
        <v>19</v>
      </c>
      <c r="AT593" s="1"/>
      <c r="AU593" s="12">
        <f t="shared" si="173"/>
        <v>29</v>
      </c>
      <c r="AV593" s="10"/>
      <c r="AW593" s="10"/>
      <c r="AX593" s="10"/>
      <c r="AY593" s="10"/>
      <c r="AZ593" s="10"/>
      <c r="BA593" s="14">
        <f t="shared" si="166"/>
        <v>0</v>
      </c>
      <c r="BB593" s="1"/>
      <c r="BC593" s="1"/>
      <c r="BD593" s="1"/>
      <c r="BE593" s="1"/>
      <c r="BF593" s="1"/>
      <c r="BG593" s="16">
        <f t="shared" si="167"/>
        <v>0</v>
      </c>
      <c r="BH593" s="16">
        <f t="shared" si="168"/>
        <v>29</v>
      </c>
    </row>
    <row r="594" spans="1:60" ht="25.5" customHeight="1" x14ac:dyDescent="0.25">
      <c r="A594" s="1" t="s">
        <v>1726</v>
      </c>
      <c r="B594" s="1" t="s">
        <v>1727</v>
      </c>
      <c r="C594" s="1" t="s">
        <v>1806</v>
      </c>
      <c r="D594" s="2">
        <v>0.36</v>
      </c>
      <c r="E594" s="1" t="s">
        <v>1312</v>
      </c>
      <c r="F594" s="1" t="s">
        <v>29</v>
      </c>
      <c r="G594" s="95" t="s">
        <v>27</v>
      </c>
      <c r="H594" s="1" t="s">
        <v>27</v>
      </c>
      <c r="I594" s="1" t="s">
        <v>27</v>
      </c>
      <c r="J594" s="4" t="s">
        <v>2970</v>
      </c>
      <c r="K594" s="4">
        <v>5</v>
      </c>
      <c r="L594" s="4">
        <v>95</v>
      </c>
      <c r="M594" s="4" t="s">
        <v>1985</v>
      </c>
      <c r="N594" s="4" t="s">
        <v>1728</v>
      </c>
      <c r="O594" s="3" t="s">
        <v>33</v>
      </c>
      <c r="P594" s="3" t="s">
        <v>38</v>
      </c>
      <c r="Q594" s="5" t="s">
        <v>42</v>
      </c>
      <c r="R594" s="4" t="s">
        <v>117</v>
      </c>
      <c r="S594" s="4" t="s">
        <v>1833</v>
      </c>
      <c r="T594" s="6" t="s">
        <v>2163</v>
      </c>
      <c r="U594" s="3" t="s">
        <v>1729</v>
      </c>
      <c r="V594" s="3" t="s">
        <v>1874</v>
      </c>
      <c r="W594" s="4" t="s">
        <v>44</v>
      </c>
      <c r="X594" s="3" t="s">
        <v>36</v>
      </c>
      <c r="Y594" s="1" t="s">
        <v>27</v>
      </c>
      <c r="Z594" s="1" t="s">
        <v>27</v>
      </c>
      <c r="AA594" s="1" t="s">
        <v>27</v>
      </c>
      <c r="AB594" s="1"/>
      <c r="AC594" s="2" t="str">
        <f t="shared" si="170"/>
        <v>100</v>
      </c>
      <c r="AD594" s="2">
        <f t="shared" si="165"/>
        <v>0.36</v>
      </c>
      <c r="AE594" s="2">
        <f t="shared" si="171"/>
        <v>0.36</v>
      </c>
      <c r="AF594" s="2" t="str">
        <f t="shared" si="175"/>
        <v>10</v>
      </c>
      <c r="AG594" s="1" t="str">
        <f t="shared" si="176"/>
        <v>30</v>
      </c>
      <c r="AH594" s="1">
        <v>30</v>
      </c>
      <c r="AI594" s="1">
        <f t="shared" si="174"/>
        <v>0.53999999999999992</v>
      </c>
      <c r="AJ594" s="1">
        <f t="shared" si="169"/>
        <v>10.26</v>
      </c>
      <c r="AK594" s="7">
        <f t="shared" si="177"/>
        <v>10.799999999999999</v>
      </c>
      <c r="AL594" s="7">
        <v>0</v>
      </c>
      <c r="AM594" s="7">
        <f t="shared" si="172"/>
        <v>10.799999999999999</v>
      </c>
      <c r="AN594" s="7"/>
      <c r="AO594" s="124">
        <v>11</v>
      </c>
      <c r="AP594" s="125"/>
      <c r="AQ594" s="10"/>
      <c r="AR594" s="10">
        <v>5</v>
      </c>
      <c r="AS594" s="1">
        <v>6</v>
      </c>
      <c r="AT594" s="1"/>
      <c r="AU594" s="12">
        <f t="shared" si="173"/>
        <v>11</v>
      </c>
      <c r="AV594" s="10"/>
      <c r="AW594" s="10"/>
      <c r="AX594" s="10"/>
      <c r="AY594" s="10"/>
      <c r="AZ594" s="10"/>
      <c r="BA594" s="14">
        <f t="shared" si="166"/>
        <v>0</v>
      </c>
      <c r="BB594" s="1"/>
      <c r="BC594" s="1"/>
      <c r="BD594" s="1"/>
      <c r="BE594" s="1"/>
      <c r="BF594" s="1"/>
      <c r="BG594" s="16">
        <f t="shared" si="167"/>
        <v>0</v>
      </c>
      <c r="BH594" s="16">
        <f t="shared" si="168"/>
        <v>11</v>
      </c>
    </row>
    <row r="595" spans="1:60" ht="25.5" customHeight="1" x14ac:dyDescent="0.25">
      <c r="A595" s="1" t="s">
        <v>1730</v>
      </c>
      <c r="B595" s="1" t="s">
        <v>1731</v>
      </c>
      <c r="C595" s="1" t="s">
        <v>1806</v>
      </c>
      <c r="D595" s="2">
        <v>3.05</v>
      </c>
      <c r="E595" s="1" t="s">
        <v>1312</v>
      </c>
      <c r="F595" s="1" t="s">
        <v>29</v>
      </c>
      <c r="G595" s="95" t="s">
        <v>27</v>
      </c>
      <c r="H595" s="1" t="s">
        <v>27</v>
      </c>
      <c r="I595" s="1" t="s">
        <v>27</v>
      </c>
      <c r="J595" s="4" t="s">
        <v>804</v>
      </c>
      <c r="K595" s="4">
        <v>100</v>
      </c>
      <c r="L595" s="4">
        <v>0</v>
      </c>
      <c r="M595" s="4" t="s">
        <v>30</v>
      </c>
      <c r="N595" s="4" t="s">
        <v>1732</v>
      </c>
      <c r="O595" s="3" t="s">
        <v>33</v>
      </c>
      <c r="P595" s="3" t="s">
        <v>38</v>
      </c>
      <c r="Q595" s="5" t="s">
        <v>42</v>
      </c>
      <c r="R595" s="4" t="s">
        <v>117</v>
      </c>
      <c r="S595" s="4" t="s">
        <v>1833</v>
      </c>
      <c r="T595" s="6" t="s">
        <v>2163</v>
      </c>
      <c r="U595" s="3" t="s">
        <v>129</v>
      </c>
      <c r="V595" s="3" t="s">
        <v>1820</v>
      </c>
      <c r="W595" s="4" t="s">
        <v>1721</v>
      </c>
      <c r="X595" s="3" t="s">
        <v>36</v>
      </c>
      <c r="Y595" s="1" t="s">
        <v>27</v>
      </c>
      <c r="Z595" s="1" t="s">
        <v>27</v>
      </c>
      <c r="AA595" s="1" t="s">
        <v>27</v>
      </c>
      <c r="AB595" s="1"/>
      <c r="AC595" s="2" t="str">
        <f t="shared" si="170"/>
        <v>85</v>
      </c>
      <c r="AD595" s="2">
        <f t="shared" si="165"/>
        <v>3.05</v>
      </c>
      <c r="AE595" s="2">
        <f t="shared" si="171"/>
        <v>2.5924999999999998</v>
      </c>
      <c r="AF595" s="2" t="str">
        <f t="shared" si="175"/>
        <v>30</v>
      </c>
      <c r="AG595" s="1" t="str">
        <f t="shared" si="176"/>
        <v>30</v>
      </c>
      <c r="AH595" s="1">
        <v>30</v>
      </c>
      <c r="AI595" s="1">
        <f t="shared" si="174"/>
        <v>77.774999999999991</v>
      </c>
      <c r="AJ595" s="1">
        <f t="shared" si="169"/>
        <v>0</v>
      </c>
      <c r="AK595" s="7">
        <f t="shared" si="177"/>
        <v>77.774999999999991</v>
      </c>
      <c r="AL595" s="7">
        <v>0</v>
      </c>
      <c r="AM595" s="7">
        <f t="shared" si="172"/>
        <v>77.774999999999991</v>
      </c>
      <c r="AN595" s="7"/>
      <c r="AO595" s="124">
        <v>78</v>
      </c>
      <c r="AP595" s="125"/>
      <c r="AQ595" s="1"/>
      <c r="AR595" s="4">
        <v>15</v>
      </c>
      <c r="AS595" s="4">
        <v>30</v>
      </c>
      <c r="AT595" s="10">
        <v>30</v>
      </c>
      <c r="AU595" s="12">
        <f t="shared" si="173"/>
        <v>75</v>
      </c>
      <c r="AV595" s="1">
        <v>3</v>
      </c>
      <c r="AW595" s="1"/>
      <c r="AX595" s="1"/>
      <c r="AY595" s="1"/>
      <c r="AZ595" s="1"/>
      <c r="BA595" s="14">
        <f t="shared" si="166"/>
        <v>3</v>
      </c>
      <c r="BB595" s="1"/>
      <c r="BC595" s="1"/>
      <c r="BD595" s="1"/>
      <c r="BE595" s="1"/>
      <c r="BF595" s="1"/>
      <c r="BG595" s="16">
        <f t="shared" si="167"/>
        <v>0</v>
      </c>
      <c r="BH595" s="16">
        <f t="shared" si="168"/>
        <v>78</v>
      </c>
    </row>
    <row r="596" spans="1:60" ht="25.5" customHeight="1" x14ac:dyDescent="0.25">
      <c r="A596" s="4" t="s">
        <v>1317</v>
      </c>
      <c r="B596" s="4" t="s">
        <v>1318</v>
      </c>
      <c r="C596" s="5" t="s">
        <v>1816</v>
      </c>
      <c r="D596" s="21">
        <v>0.08</v>
      </c>
      <c r="E596" s="18" t="s">
        <v>1319</v>
      </c>
      <c r="F596" s="18" t="s">
        <v>37</v>
      </c>
      <c r="G596" s="70" t="s">
        <v>1320</v>
      </c>
      <c r="H596" s="1" t="s">
        <v>1824</v>
      </c>
      <c r="I596" s="1" t="s">
        <v>27</v>
      </c>
      <c r="J596" s="4" t="s">
        <v>95</v>
      </c>
      <c r="K596" s="22">
        <v>50</v>
      </c>
      <c r="L596" s="4">
        <v>50</v>
      </c>
      <c r="M596" s="23" t="s">
        <v>28</v>
      </c>
      <c r="N596" s="23" t="s">
        <v>1321</v>
      </c>
      <c r="O596" s="3" t="s">
        <v>33</v>
      </c>
      <c r="P596" s="4" t="s">
        <v>38</v>
      </c>
      <c r="Q596" s="18" t="s">
        <v>2353</v>
      </c>
      <c r="R596" s="5"/>
      <c r="S596" s="5"/>
      <c r="T596" s="5"/>
      <c r="U596" s="5"/>
      <c r="V596" s="5"/>
      <c r="W596" s="5"/>
      <c r="X596" s="5" t="s">
        <v>36</v>
      </c>
      <c r="Y596" s="24">
        <v>43483</v>
      </c>
      <c r="Z596" s="4" t="s">
        <v>32</v>
      </c>
      <c r="AA596" s="24">
        <v>44579</v>
      </c>
      <c r="AB596" s="24"/>
      <c r="AC596" s="2" t="str">
        <f t="shared" si="170"/>
        <v>100</v>
      </c>
      <c r="AD596" s="2">
        <f t="shared" si="165"/>
        <v>0.08</v>
      </c>
      <c r="AE596" s="2">
        <f t="shared" si="171"/>
        <v>0.08</v>
      </c>
      <c r="AF596" s="2" t="str">
        <f t="shared" si="175"/>
        <v>5</v>
      </c>
      <c r="AG596" s="1">
        <v>18</v>
      </c>
      <c r="AH596" s="1" t="s">
        <v>27</v>
      </c>
      <c r="AI596" s="1">
        <f t="shared" si="174"/>
        <v>0.5</v>
      </c>
      <c r="AJ596" s="1">
        <f t="shared" si="169"/>
        <v>0.5</v>
      </c>
      <c r="AK596" s="25">
        <v>1</v>
      </c>
      <c r="AL596" s="1">
        <v>1</v>
      </c>
      <c r="AM596" s="1">
        <f t="shared" si="172"/>
        <v>0</v>
      </c>
      <c r="AN596" s="1"/>
      <c r="AO596" s="29">
        <v>1</v>
      </c>
      <c r="AP596" s="126"/>
      <c r="AQ596" s="25">
        <v>1</v>
      </c>
      <c r="AR596" s="28"/>
      <c r="AS596" s="25"/>
      <c r="AT596" s="25"/>
      <c r="AU596" s="12">
        <f t="shared" si="173"/>
        <v>0</v>
      </c>
      <c r="AV596" s="28"/>
      <c r="AW596" s="28"/>
      <c r="AX596" s="1"/>
      <c r="AY596" s="1"/>
      <c r="AZ596" s="1"/>
      <c r="BA596" s="14">
        <f t="shared" si="166"/>
        <v>0</v>
      </c>
      <c r="BB596" s="1"/>
      <c r="BC596" s="1"/>
      <c r="BD596" s="1"/>
      <c r="BE596" s="1"/>
      <c r="BF596" s="1"/>
      <c r="BG596" s="16">
        <f t="shared" si="167"/>
        <v>0</v>
      </c>
      <c r="BH596" s="16">
        <f t="shared" si="168"/>
        <v>0</v>
      </c>
    </row>
    <row r="597" spans="1:60" ht="25.5" customHeight="1" x14ac:dyDescent="0.25">
      <c r="A597" s="1" t="s">
        <v>1773</v>
      </c>
      <c r="B597" s="1" t="s">
        <v>1774</v>
      </c>
      <c r="C597" s="1" t="s">
        <v>1806</v>
      </c>
      <c r="D597" s="2">
        <v>0.59</v>
      </c>
      <c r="E597" s="1" t="s">
        <v>1319</v>
      </c>
      <c r="F597" s="4" t="s">
        <v>73</v>
      </c>
      <c r="G597" s="95" t="s">
        <v>27</v>
      </c>
      <c r="H597" s="1" t="s">
        <v>27</v>
      </c>
      <c r="I597" s="1" t="s">
        <v>27</v>
      </c>
      <c r="J597" s="4" t="s">
        <v>804</v>
      </c>
      <c r="K597" s="3">
        <v>100</v>
      </c>
      <c r="L597" s="3">
        <v>0</v>
      </c>
      <c r="M597" s="4" t="s">
        <v>292</v>
      </c>
      <c r="N597" s="4" t="s">
        <v>1775</v>
      </c>
      <c r="O597" s="3" t="s">
        <v>33</v>
      </c>
      <c r="P597" s="3" t="s">
        <v>38</v>
      </c>
      <c r="Q597" s="1" t="s">
        <v>205</v>
      </c>
      <c r="R597" s="4" t="s">
        <v>1836</v>
      </c>
      <c r="S597" s="19" t="s">
        <v>1835</v>
      </c>
      <c r="T597" s="6" t="s">
        <v>2163</v>
      </c>
      <c r="U597" s="4" t="s">
        <v>151</v>
      </c>
      <c r="V597" s="4" t="s">
        <v>1820</v>
      </c>
      <c r="W597" s="4" t="s">
        <v>1900</v>
      </c>
      <c r="X597" s="4" t="s">
        <v>36</v>
      </c>
      <c r="Y597" s="1" t="s">
        <v>27</v>
      </c>
      <c r="Z597" s="1" t="s">
        <v>27</v>
      </c>
      <c r="AA597" s="1" t="s">
        <v>27</v>
      </c>
      <c r="AB597" s="1"/>
      <c r="AC597" s="2" t="str">
        <f t="shared" si="170"/>
        <v>100</v>
      </c>
      <c r="AD597" s="2">
        <f t="shared" si="165"/>
        <v>0.59</v>
      </c>
      <c r="AE597" s="2">
        <f t="shared" si="171"/>
        <v>0.59</v>
      </c>
      <c r="AF597" s="2" t="str">
        <f t="shared" si="175"/>
        <v>10</v>
      </c>
      <c r="AG597" s="1" t="str">
        <f>IF(AK597&lt;=10,"24",IF(AK597&gt;10,"30"))</f>
        <v>30</v>
      </c>
      <c r="AH597" s="1">
        <v>20</v>
      </c>
      <c r="AI597" s="1">
        <f t="shared" si="174"/>
        <v>11.8</v>
      </c>
      <c r="AJ597" s="1">
        <f t="shared" si="169"/>
        <v>0</v>
      </c>
      <c r="AK597" s="7">
        <f>AE597*AH597</f>
        <v>11.799999999999999</v>
      </c>
      <c r="AL597" s="7">
        <v>0</v>
      </c>
      <c r="AM597" s="7">
        <f t="shared" si="172"/>
        <v>11.799999999999999</v>
      </c>
      <c r="AN597" s="7"/>
      <c r="AO597" s="124">
        <v>12</v>
      </c>
      <c r="AP597" s="125"/>
      <c r="AQ597" s="1"/>
      <c r="AR597" s="10">
        <v>5</v>
      </c>
      <c r="AS597" s="4">
        <v>7</v>
      </c>
      <c r="AT597" s="1"/>
      <c r="AU597" s="12">
        <f t="shared" si="173"/>
        <v>12</v>
      </c>
      <c r="AV597" s="1"/>
      <c r="AW597" s="1"/>
      <c r="AX597" s="1"/>
      <c r="AY597" s="1"/>
      <c r="AZ597" s="1"/>
      <c r="BA597" s="14">
        <f t="shared" si="166"/>
        <v>0</v>
      </c>
      <c r="BB597" s="1"/>
      <c r="BC597" s="1"/>
      <c r="BD597" s="1"/>
      <c r="BE597" s="1"/>
      <c r="BF597" s="1"/>
      <c r="BG597" s="16">
        <f t="shared" si="167"/>
        <v>0</v>
      </c>
      <c r="BH597" s="16">
        <f t="shared" si="168"/>
        <v>12</v>
      </c>
    </row>
    <row r="598" spans="1:60" ht="25.5" customHeight="1" x14ac:dyDescent="0.25">
      <c r="A598" s="4" t="s">
        <v>2519</v>
      </c>
      <c r="B598" s="1" t="s">
        <v>2121</v>
      </c>
      <c r="C598" s="1" t="s">
        <v>1806</v>
      </c>
      <c r="D598" s="2">
        <v>0.92</v>
      </c>
      <c r="E598" s="4" t="s">
        <v>1319</v>
      </c>
      <c r="F598" s="1" t="s">
        <v>73</v>
      </c>
      <c r="G598" s="95" t="s">
        <v>27</v>
      </c>
      <c r="H598" s="1" t="s">
        <v>27</v>
      </c>
      <c r="I598" s="1" t="s">
        <v>27</v>
      </c>
      <c r="J598" s="4" t="s">
        <v>804</v>
      </c>
      <c r="K598" s="4">
        <v>90</v>
      </c>
      <c r="L598" s="4">
        <v>10</v>
      </c>
      <c r="M598" s="4" t="s">
        <v>2417</v>
      </c>
      <c r="N598" s="4" t="s">
        <v>2418</v>
      </c>
      <c r="O598" s="4" t="s">
        <v>2419</v>
      </c>
      <c r="P598" s="4" t="s">
        <v>38</v>
      </c>
      <c r="Q598" s="4" t="s">
        <v>2316</v>
      </c>
      <c r="R598" s="4" t="s">
        <v>1836</v>
      </c>
      <c r="S598" s="4" t="s">
        <v>1835</v>
      </c>
      <c r="T598" s="6" t="s">
        <v>2163</v>
      </c>
      <c r="U598" s="4" t="s">
        <v>151</v>
      </c>
      <c r="V598" s="19" t="s">
        <v>1820</v>
      </c>
      <c r="W598" s="4" t="s">
        <v>1966</v>
      </c>
      <c r="X598" s="4" t="s">
        <v>36</v>
      </c>
      <c r="Y598" s="1" t="s">
        <v>27</v>
      </c>
      <c r="Z598" s="1" t="s">
        <v>27</v>
      </c>
      <c r="AA598" s="1" t="s">
        <v>27</v>
      </c>
      <c r="AC598" s="2" t="str">
        <f t="shared" si="170"/>
        <v>100</v>
      </c>
      <c r="AD598" s="2">
        <f t="shared" si="165"/>
        <v>0.92</v>
      </c>
      <c r="AE598" s="2">
        <f t="shared" si="171"/>
        <v>0.92</v>
      </c>
      <c r="AF598" s="2" t="str">
        <f t="shared" si="175"/>
        <v>10</v>
      </c>
      <c r="AG598" s="1" t="str">
        <f>IF(AK598&lt;=10,"24",IF(AK598&gt;10,"30"))</f>
        <v>30</v>
      </c>
      <c r="AH598" s="4">
        <v>20</v>
      </c>
      <c r="AI598" s="1">
        <f t="shared" si="174"/>
        <v>16.560000000000002</v>
      </c>
      <c r="AJ598" s="1">
        <f t="shared" si="169"/>
        <v>1.8400000000000003</v>
      </c>
      <c r="AK598" s="7">
        <f>AE598*AH598</f>
        <v>18.400000000000002</v>
      </c>
      <c r="AL598" s="7">
        <v>0</v>
      </c>
      <c r="AM598" s="7">
        <f t="shared" si="172"/>
        <v>18.400000000000002</v>
      </c>
      <c r="AO598" s="124">
        <v>18</v>
      </c>
      <c r="AP598" s="125"/>
      <c r="AR598" s="4">
        <v>5</v>
      </c>
      <c r="AS598" s="4">
        <v>10</v>
      </c>
      <c r="AT598" s="4">
        <v>2</v>
      </c>
      <c r="AU598" s="12">
        <f t="shared" si="173"/>
        <v>17</v>
      </c>
      <c r="BA598" s="14">
        <f t="shared" si="166"/>
        <v>0</v>
      </c>
      <c r="BG598" s="16">
        <f t="shared" si="167"/>
        <v>0</v>
      </c>
      <c r="BH598" s="16">
        <f t="shared" si="168"/>
        <v>17</v>
      </c>
    </row>
    <row r="599" spans="1:60" ht="25.5" customHeight="1" x14ac:dyDescent="0.25">
      <c r="A599" s="1" t="s">
        <v>1770</v>
      </c>
      <c r="B599" s="1" t="s">
        <v>1771</v>
      </c>
      <c r="C599" s="1" t="s">
        <v>1806</v>
      </c>
      <c r="D599" s="2">
        <v>0.08</v>
      </c>
      <c r="E599" s="1" t="s">
        <v>1319</v>
      </c>
      <c r="F599" s="4" t="s">
        <v>73</v>
      </c>
      <c r="G599" s="95" t="s">
        <v>27</v>
      </c>
      <c r="H599" s="1" t="s">
        <v>27</v>
      </c>
      <c r="I599" s="1" t="s">
        <v>27</v>
      </c>
      <c r="J599" s="4" t="s">
        <v>804</v>
      </c>
      <c r="K599" s="3">
        <v>100</v>
      </c>
      <c r="L599" s="3">
        <v>0</v>
      </c>
      <c r="M599" s="4" t="s">
        <v>172</v>
      </c>
      <c r="N599" s="4" t="s">
        <v>1772</v>
      </c>
      <c r="O599" s="3" t="s">
        <v>33</v>
      </c>
      <c r="P599" s="3" t="s">
        <v>38</v>
      </c>
      <c r="Q599" s="1" t="s">
        <v>205</v>
      </c>
      <c r="R599" s="4" t="s">
        <v>1836</v>
      </c>
      <c r="S599" s="19" t="s">
        <v>1835</v>
      </c>
      <c r="T599" s="6" t="s">
        <v>2163</v>
      </c>
      <c r="U599" s="4" t="s">
        <v>151</v>
      </c>
      <c r="V599" s="4" t="s">
        <v>1820</v>
      </c>
      <c r="W599" s="4" t="s">
        <v>1900</v>
      </c>
      <c r="X599" s="4" t="s">
        <v>36</v>
      </c>
      <c r="Y599" s="1" t="s">
        <v>27</v>
      </c>
      <c r="Z599" s="1" t="s">
        <v>27</v>
      </c>
      <c r="AA599" s="1" t="s">
        <v>27</v>
      </c>
      <c r="AB599" s="1"/>
      <c r="AC599" s="2" t="str">
        <f t="shared" si="170"/>
        <v>100</v>
      </c>
      <c r="AD599" s="2">
        <f t="shared" si="165"/>
        <v>0.08</v>
      </c>
      <c r="AE599" s="2">
        <f t="shared" si="171"/>
        <v>0.08</v>
      </c>
      <c r="AF599" s="2" t="str">
        <f t="shared" si="175"/>
        <v>5</v>
      </c>
      <c r="AG599" s="1" t="str">
        <f>IF(AK599&lt;=10,"24",IF(AK599&gt;10,"30"))</f>
        <v>24</v>
      </c>
      <c r="AH599" s="1">
        <v>20</v>
      </c>
      <c r="AI599" s="1">
        <f t="shared" si="174"/>
        <v>1.6</v>
      </c>
      <c r="AJ599" s="1">
        <f t="shared" si="169"/>
        <v>0</v>
      </c>
      <c r="AK599" s="7">
        <f>AE599*AH599</f>
        <v>1.6</v>
      </c>
      <c r="AL599" s="7">
        <v>0</v>
      </c>
      <c r="AM599" s="7">
        <f t="shared" si="172"/>
        <v>1.6</v>
      </c>
      <c r="AN599" s="7"/>
      <c r="AO599" s="124">
        <v>2</v>
      </c>
      <c r="AP599" s="125"/>
      <c r="AQ599" s="1"/>
      <c r="AR599" s="45">
        <v>2</v>
      </c>
      <c r="AS599" s="1"/>
      <c r="AT599" s="1"/>
      <c r="AU599" s="12">
        <f t="shared" si="173"/>
        <v>2</v>
      </c>
      <c r="AV599" s="1"/>
      <c r="AW599" s="1"/>
      <c r="AX599" s="1"/>
      <c r="AY599" s="1"/>
      <c r="AZ599" s="1"/>
      <c r="BA599" s="14">
        <f t="shared" si="166"/>
        <v>0</v>
      </c>
      <c r="BB599" s="1"/>
      <c r="BC599" s="1"/>
      <c r="BD599" s="1"/>
      <c r="BE599" s="1"/>
      <c r="BF599" s="1"/>
      <c r="BG599" s="16">
        <f t="shared" si="167"/>
        <v>0</v>
      </c>
      <c r="BH599" s="16">
        <f t="shared" si="168"/>
        <v>2</v>
      </c>
    </row>
    <row r="600" spans="1:60" ht="25.5" customHeight="1" x14ac:dyDescent="0.25">
      <c r="A600" s="1" t="s">
        <v>1776</v>
      </c>
      <c r="B600" s="1" t="s">
        <v>1774</v>
      </c>
      <c r="C600" s="1" t="s">
        <v>1806</v>
      </c>
      <c r="D600" s="2">
        <v>3</v>
      </c>
      <c r="E600" s="1" t="s">
        <v>1319</v>
      </c>
      <c r="F600" s="1" t="s">
        <v>73</v>
      </c>
      <c r="G600" s="95" t="s">
        <v>27</v>
      </c>
      <c r="H600" s="1" t="s">
        <v>27</v>
      </c>
      <c r="I600" s="1" t="s">
        <v>27</v>
      </c>
      <c r="J600" s="4" t="s">
        <v>804</v>
      </c>
      <c r="K600" s="3">
        <v>100</v>
      </c>
      <c r="L600" s="3">
        <v>0</v>
      </c>
      <c r="M600" s="4" t="s">
        <v>99</v>
      </c>
      <c r="N600" s="4" t="s">
        <v>1777</v>
      </c>
      <c r="O600" s="3" t="s">
        <v>33</v>
      </c>
      <c r="P600" s="3" t="s">
        <v>38</v>
      </c>
      <c r="Q600" s="1" t="s">
        <v>1778</v>
      </c>
      <c r="R600" s="4" t="s">
        <v>1836</v>
      </c>
      <c r="S600" s="19" t="s">
        <v>1835</v>
      </c>
      <c r="T600" s="6" t="s">
        <v>2163</v>
      </c>
      <c r="U600" s="4" t="s">
        <v>151</v>
      </c>
      <c r="V600" s="4" t="s">
        <v>1820</v>
      </c>
      <c r="W600" s="4" t="s">
        <v>1831</v>
      </c>
      <c r="X600" s="4" t="s">
        <v>36</v>
      </c>
      <c r="Y600" s="1" t="s">
        <v>27</v>
      </c>
      <c r="Z600" s="1" t="s">
        <v>27</v>
      </c>
      <c r="AA600" s="1" t="s">
        <v>27</v>
      </c>
      <c r="AB600" s="1"/>
      <c r="AC600" s="2" t="str">
        <f t="shared" si="170"/>
        <v>85</v>
      </c>
      <c r="AD600" s="2">
        <f t="shared" si="165"/>
        <v>3</v>
      </c>
      <c r="AE600" s="2">
        <f t="shared" si="171"/>
        <v>2.5499999999999998</v>
      </c>
      <c r="AF600" s="2" t="str">
        <f t="shared" si="175"/>
        <v>30</v>
      </c>
      <c r="AG600" s="1" t="str">
        <f>IF(AK600&lt;=10,"24",IF(AK600&gt;10,"30"))</f>
        <v>30</v>
      </c>
      <c r="AH600" s="1">
        <v>20</v>
      </c>
      <c r="AI600" s="1">
        <f t="shared" si="174"/>
        <v>51</v>
      </c>
      <c r="AJ600" s="1">
        <f t="shared" si="169"/>
        <v>0</v>
      </c>
      <c r="AK600" s="7">
        <f>AE600*AH600</f>
        <v>51</v>
      </c>
      <c r="AL600" s="7">
        <v>0</v>
      </c>
      <c r="AM600" s="7">
        <f t="shared" si="172"/>
        <v>51</v>
      </c>
      <c r="AN600" s="7"/>
      <c r="AO600" s="124">
        <v>51</v>
      </c>
      <c r="AP600" s="125"/>
      <c r="AQ600" s="18"/>
      <c r="AR600" s="4">
        <v>15</v>
      </c>
      <c r="AS600" s="4">
        <v>30</v>
      </c>
      <c r="AT600" s="1">
        <v>6</v>
      </c>
      <c r="AU600" s="12">
        <f t="shared" si="173"/>
        <v>51</v>
      </c>
      <c r="AV600" s="1"/>
      <c r="AW600" s="1"/>
      <c r="AX600" s="1"/>
      <c r="AY600" s="1"/>
      <c r="AZ600" s="1"/>
      <c r="BA600" s="14">
        <f t="shared" si="166"/>
        <v>0</v>
      </c>
      <c r="BB600" s="1"/>
      <c r="BC600" s="1"/>
      <c r="BD600" s="1"/>
      <c r="BE600" s="1"/>
      <c r="BF600" s="1"/>
      <c r="BG600" s="16">
        <f t="shared" si="167"/>
        <v>0</v>
      </c>
      <c r="BH600" s="16">
        <f t="shared" si="168"/>
        <v>51</v>
      </c>
    </row>
    <row r="601" spans="1:60" ht="25.5" customHeight="1" x14ac:dyDescent="0.25">
      <c r="A601" s="4" t="s">
        <v>1322</v>
      </c>
      <c r="B601" s="4" t="s">
        <v>1323</v>
      </c>
      <c r="C601" s="5" t="s">
        <v>1816</v>
      </c>
      <c r="D601" s="53">
        <v>0.1</v>
      </c>
      <c r="E601" s="4" t="s">
        <v>1319</v>
      </c>
      <c r="F601" s="4" t="s">
        <v>73</v>
      </c>
      <c r="G601" s="70" t="s">
        <v>1324</v>
      </c>
      <c r="H601" s="1" t="s">
        <v>1823</v>
      </c>
      <c r="I601" s="1" t="s">
        <v>27</v>
      </c>
      <c r="J601" s="18" t="s">
        <v>804</v>
      </c>
      <c r="K601" s="22">
        <v>100</v>
      </c>
      <c r="L601" s="4">
        <v>0</v>
      </c>
      <c r="M601" s="23" t="s">
        <v>172</v>
      </c>
      <c r="N601" s="23" t="s">
        <v>793</v>
      </c>
      <c r="O601" s="3" t="s">
        <v>33</v>
      </c>
      <c r="P601" s="4" t="s">
        <v>38</v>
      </c>
      <c r="Q601" s="18" t="s">
        <v>205</v>
      </c>
      <c r="R601" s="5"/>
      <c r="S601" s="5"/>
      <c r="T601" s="5"/>
      <c r="U601" s="5"/>
      <c r="V601" s="5"/>
      <c r="W601" s="5"/>
      <c r="X601" s="5" t="s">
        <v>36</v>
      </c>
      <c r="Y601" s="24">
        <v>43138</v>
      </c>
      <c r="Z601" s="4" t="s">
        <v>32</v>
      </c>
      <c r="AA601" s="24">
        <v>44234</v>
      </c>
      <c r="AB601" s="24"/>
      <c r="AC601" s="2" t="str">
        <f t="shared" si="170"/>
        <v>100</v>
      </c>
      <c r="AD601" s="2">
        <f t="shared" si="165"/>
        <v>0.1</v>
      </c>
      <c r="AE601" s="2">
        <f t="shared" si="171"/>
        <v>0.1</v>
      </c>
      <c r="AF601" s="1" t="str">
        <f t="shared" si="175"/>
        <v>5</v>
      </c>
      <c r="AG601" s="1">
        <v>12</v>
      </c>
      <c r="AH601" s="1" t="s">
        <v>27</v>
      </c>
      <c r="AI601" s="1">
        <f t="shared" si="174"/>
        <v>1</v>
      </c>
      <c r="AJ601" s="1">
        <f t="shared" si="169"/>
        <v>0</v>
      </c>
      <c r="AK601" s="25">
        <v>1</v>
      </c>
      <c r="AL601" s="1">
        <v>0</v>
      </c>
      <c r="AM601" s="1">
        <f t="shared" si="172"/>
        <v>1</v>
      </c>
      <c r="AN601" s="1"/>
      <c r="AO601" s="40">
        <v>1</v>
      </c>
      <c r="AP601" s="126"/>
      <c r="AQ601" s="28">
        <v>1</v>
      </c>
      <c r="AR601" s="25"/>
      <c r="AT601" s="25"/>
      <c r="AU601" s="12">
        <f t="shared" si="173"/>
        <v>1</v>
      </c>
      <c r="AV601" s="28"/>
      <c r="AW601" s="28"/>
      <c r="AX601" s="1"/>
      <c r="AY601" s="1"/>
      <c r="AZ601" s="1"/>
      <c r="BA601" s="14">
        <f t="shared" si="166"/>
        <v>0</v>
      </c>
      <c r="BB601" s="1"/>
      <c r="BC601" s="1"/>
      <c r="BD601" s="1"/>
      <c r="BE601" s="1"/>
      <c r="BF601" s="1"/>
      <c r="BG601" s="16">
        <f t="shared" si="167"/>
        <v>0</v>
      </c>
      <c r="BH601" s="16">
        <f t="shared" si="168"/>
        <v>1</v>
      </c>
    </row>
    <row r="602" spans="1:60" ht="25.5" customHeight="1" x14ac:dyDescent="0.25">
      <c r="A602" s="1" t="s">
        <v>2520</v>
      </c>
      <c r="B602" s="1" t="s">
        <v>1779</v>
      </c>
      <c r="C602" s="1" t="s">
        <v>1806</v>
      </c>
      <c r="D602" s="2">
        <v>2.35</v>
      </c>
      <c r="E602" s="1" t="s">
        <v>1319</v>
      </c>
      <c r="F602" s="1" t="s">
        <v>73</v>
      </c>
      <c r="G602" s="95" t="s">
        <v>27</v>
      </c>
      <c r="H602" s="1" t="s">
        <v>27</v>
      </c>
      <c r="I602" s="1" t="s">
        <v>27</v>
      </c>
      <c r="J602" s="4" t="s">
        <v>804</v>
      </c>
      <c r="K602" s="3">
        <v>100</v>
      </c>
      <c r="L602" s="3">
        <v>0</v>
      </c>
      <c r="M602" s="4" t="s">
        <v>1974</v>
      </c>
      <c r="N602" s="4" t="s">
        <v>2046</v>
      </c>
      <c r="O602" s="3" t="s">
        <v>33</v>
      </c>
      <c r="P602" s="3" t="s">
        <v>38</v>
      </c>
      <c r="Q602" s="5" t="s">
        <v>1780</v>
      </c>
      <c r="R602" s="4" t="s">
        <v>1836</v>
      </c>
      <c r="S602" s="19" t="s">
        <v>1835</v>
      </c>
      <c r="T602" s="6" t="s">
        <v>2163</v>
      </c>
      <c r="U602" s="4" t="s">
        <v>151</v>
      </c>
      <c r="V602" s="4" t="s">
        <v>1820</v>
      </c>
      <c r="W602" s="4" t="s">
        <v>1831</v>
      </c>
      <c r="X602" s="4" t="s">
        <v>36</v>
      </c>
      <c r="Y602" s="1" t="s">
        <v>27</v>
      </c>
      <c r="Z602" s="1" t="s">
        <v>27</v>
      </c>
      <c r="AA602" s="1" t="s">
        <v>27</v>
      </c>
      <c r="AB602" s="1"/>
      <c r="AC602" s="2" t="str">
        <f t="shared" si="170"/>
        <v>85</v>
      </c>
      <c r="AD602" s="2">
        <f t="shared" si="165"/>
        <v>2.35</v>
      </c>
      <c r="AE602" s="2">
        <f t="shared" si="171"/>
        <v>1.9975000000000001</v>
      </c>
      <c r="AF602" s="2" t="str">
        <f t="shared" si="175"/>
        <v>20</v>
      </c>
      <c r="AG602" s="1" t="str">
        <f t="shared" ref="AG602:AG611" si="178">IF(AK602&lt;=10,"24",IF(AK602&gt;10,"30"))</f>
        <v>30</v>
      </c>
      <c r="AH602" s="1">
        <v>20</v>
      </c>
      <c r="AI602" s="1">
        <f t="shared" si="174"/>
        <v>39.950000000000003</v>
      </c>
      <c r="AJ602" s="1">
        <f t="shared" si="169"/>
        <v>0</v>
      </c>
      <c r="AK602" s="7">
        <f t="shared" ref="AK602:AK611" si="179">AE602*AH602</f>
        <v>39.950000000000003</v>
      </c>
      <c r="AL602" s="7">
        <v>0</v>
      </c>
      <c r="AM602" s="7">
        <f t="shared" si="172"/>
        <v>39.950000000000003</v>
      </c>
      <c r="AN602" s="7"/>
      <c r="AO602" s="124">
        <v>40</v>
      </c>
      <c r="AP602" s="125"/>
      <c r="AQ602" s="1"/>
      <c r="AR602" s="1">
        <v>10</v>
      </c>
      <c r="AS602" s="10">
        <v>20</v>
      </c>
      <c r="AT602" s="1">
        <v>10</v>
      </c>
      <c r="AU602" s="12">
        <f t="shared" si="173"/>
        <v>40</v>
      </c>
      <c r="AV602" s="1"/>
      <c r="AW602" s="1"/>
      <c r="AX602" s="1"/>
      <c r="AY602" s="1"/>
      <c r="AZ602" s="1"/>
      <c r="BA602" s="14">
        <f t="shared" si="166"/>
        <v>0</v>
      </c>
      <c r="BB602" s="1"/>
      <c r="BC602" s="1"/>
      <c r="BD602" s="1"/>
      <c r="BE602" s="1"/>
      <c r="BF602" s="1"/>
      <c r="BG602" s="16">
        <f t="shared" si="167"/>
        <v>0</v>
      </c>
      <c r="BH602" s="16">
        <f t="shared" si="168"/>
        <v>40</v>
      </c>
    </row>
    <row r="603" spans="1:60" ht="25.5" customHeight="1" x14ac:dyDescent="0.25">
      <c r="A603" s="1" t="s">
        <v>2521</v>
      </c>
      <c r="B603" s="1" t="s">
        <v>1781</v>
      </c>
      <c r="C603" s="1" t="s">
        <v>1806</v>
      </c>
      <c r="D603" s="2">
        <v>6.65</v>
      </c>
      <c r="E603" s="1" t="s">
        <v>1319</v>
      </c>
      <c r="F603" s="1" t="s">
        <v>73</v>
      </c>
      <c r="G603" s="95" t="s">
        <v>27</v>
      </c>
      <c r="H603" s="1" t="s">
        <v>27</v>
      </c>
      <c r="I603" s="1" t="s">
        <v>27</v>
      </c>
      <c r="J603" s="4" t="s">
        <v>804</v>
      </c>
      <c r="K603" s="3">
        <v>100</v>
      </c>
      <c r="L603" s="3">
        <v>0</v>
      </c>
      <c r="M603" s="4" t="s">
        <v>99</v>
      </c>
      <c r="N603" s="4" t="s">
        <v>2047</v>
      </c>
      <c r="O603" s="3" t="s">
        <v>33</v>
      </c>
      <c r="P603" s="3" t="s">
        <v>38</v>
      </c>
      <c r="Q603" s="5" t="s">
        <v>1782</v>
      </c>
      <c r="R603" s="4" t="s">
        <v>1836</v>
      </c>
      <c r="S603" s="19" t="s">
        <v>1835</v>
      </c>
      <c r="T603" s="6" t="s">
        <v>2163</v>
      </c>
      <c r="U603" s="4" t="s">
        <v>151</v>
      </c>
      <c r="V603" s="4" t="s">
        <v>1820</v>
      </c>
      <c r="W603" s="4" t="s">
        <v>2599</v>
      </c>
      <c r="X603" s="4" t="s">
        <v>36</v>
      </c>
      <c r="Y603" s="1" t="s">
        <v>27</v>
      </c>
      <c r="Z603" s="1" t="s">
        <v>27</v>
      </c>
      <c r="AA603" s="1" t="s">
        <v>27</v>
      </c>
      <c r="AB603" s="1"/>
      <c r="AC603" s="2" t="str">
        <f t="shared" si="170"/>
        <v>80</v>
      </c>
      <c r="AD603" s="2">
        <f t="shared" si="165"/>
        <v>6.65</v>
      </c>
      <c r="AE603" s="2">
        <f t="shared" si="171"/>
        <v>5.32</v>
      </c>
      <c r="AF603" s="2" t="str">
        <f t="shared" si="175"/>
        <v>40</v>
      </c>
      <c r="AG603" s="1" t="str">
        <f t="shared" si="178"/>
        <v>30</v>
      </c>
      <c r="AH603" s="1">
        <v>20</v>
      </c>
      <c r="AI603" s="1">
        <f t="shared" si="174"/>
        <v>106.4</v>
      </c>
      <c r="AJ603" s="1">
        <f t="shared" si="169"/>
        <v>0</v>
      </c>
      <c r="AK603" s="7">
        <f t="shared" si="179"/>
        <v>106.4</v>
      </c>
      <c r="AL603" s="7">
        <v>0</v>
      </c>
      <c r="AM603" s="7">
        <f t="shared" si="172"/>
        <v>106.4</v>
      </c>
      <c r="AN603" s="7"/>
      <c r="AO603" s="124">
        <v>106</v>
      </c>
      <c r="AP603" s="125"/>
      <c r="AQ603" s="10"/>
      <c r="AR603" s="1">
        <v>20</v>
      </c>
      <c r="AS603" s="1">
        <v>40</v>
      </c>
      <c r="AT603" s="1">
        <v>40</v>
      </c>
      <c r="AU603" s="12">
        <f t="shared" si="173"/>
        <v>100</v>
      </c>
      <c r="AV603" s="10">
        <v>6</v>
      </c>
      <c r="AW603" s="1"/>
      <c r="AX603" s="1"/>
      <c r="AY603" s="1"/>
      <c r="AZ603" s="1"/>
      <c r="BA603" s="14">
        <f t="shared" si="166"/>
        <v>6</v>
      </c>
      <c r="BB603" s="1"/>
      <c r="BC603" s="1"/>
      <c r="BD603" s="1"/>
      <c r="BE603" s="1"/>
      <c r="BF603" s="1"/>
      <c r="BG603" s="16">
        <f t="shared" si="167"/>
        <v>0</v>
      </c>
      <c r="BH603" s="16">
        <f t="shared" si="168"/>
        <v>106</v>
      </c>
    </row>
    <row r="604" spans="1:60" ht="25.5" customHeight="1" x14ac:dyDescent="0.25">
      <c r="A604" s="1" t="s">
        <v>2522</v>
      </c>
      <c r="B604" s="1" t="s">
        <v>1783</v>
      </c>
      <c r="C604" s="1" t="s">
        <v>1806</v>
      </c>
      <c r="D604" s="2">
        <v>6.97</v>
      </c>
      <c r="E604" s="1" t="s">
        <v>1319</v>
      </c>
      <c r="F604" s="1" t="s">
        <v>73</v>
      </c>
      <c r="G604" s="95" t="s">
        <v>27</v>
      </c>
      <c r="H604" s="1" t="s">
        <v>27</v>
      </c>
      <c r="I604" s="1" t="s">
        <v>27</v>
      </c>
      <c r="J604" s="4" t="s">
        <v>804</v>
      </c>
      <c r="K604" s="3">
        <v>100</v>
      </c>
      <c r="L604" s="3">
        <v>0</v>
      </c>
      <c r="M604" s="4" t="s">
        <v>99</v>
      </c>
      <c r="N604" s="4" t="s">
        <v>2048</v>
      </c>
      <c r="O604" s="3" t="s">
        <v>33</v>
      </c>
      <c r="P604" s="3" t="s">
        <v>38</v>
      </c>
      <c r="Q604" s="1" t="s">
        <v>1784</v>
      </c>
      <c r="R604" s="4" t="s">
        <v>1836</v>
      </c>
      <c r="S604" s="19" t="s">
        <v>1835</v>
      </c>
      <c r="T604" s="6" t="s">
        <v>2163</v>
      </c>
      <c r="U604" s="4" t="s">
        <v>151</v>
      </c>
      <c r="V604" s="4" t="s">
        <v>1820</v>
      </c>
      <c r="W604" s="4" t="s">
        <v>1900</v>
      </c>
      <c r="X604" s="4" t="s">
        <v>36</v>
      </c>
      <c r="Y604" s="1" t="s">
        <v>27</v>
      </c>
      <c r="Z604" s="1" t="s">
        <v>27</v>
      </c>
      <c r="AA604" s="1" t="s">
        <v>27</v>
      </c>
      <c r="AB604" s="1"/>
      <c r="AC604" s="2" t="str">
        <f t="shared" si="170"/>
        <v>80</v>
      </c>
      <c r="AD604" s="2">
        <f t="shared" si="165"/>
        <v>6.97</v>
      </c>
      <c r="AE604" s="2">
        <f t="shared" si="171"/>
        <v>5.5760000000000005</v>
      </c>
      <c r="AF604" s="2" t="str">
        <f t="shared" si="175"/>
        <v>40</v>
      </c>
      <c r="AG604" s="1" t="str">
        <f t="shared" si="178"/>
        <v>30</v>
      </c>
      <c r="AH604" s="1">
        <v>20</v>
      </c>
      <c r="AI604" s="1">
        <f t="shared" si="174"/>
        <v>111.52000000000002</v>
      </c>
      <c r="AJ604" s="1">
        <f t="shared" si="169"/>
        <v>0</v>
      </c>
      <c r="AK604" s="7">
        <f t="shared" si="179"/>
        <v>111.52000000000001</v>
      </c>
      <c r="AL604" s="7">
        <v>0</v>
      </c>
      <c r="AM604" s="7">
        <f t="shared" si="172"/>
        <v>111.52000000000001</v>
      </c>
      <c r="AN604" s="7"/>
      <c r="AO604" s="124">
        <v>112</v>
      </c>
      <c r="AP604" s="125"/>
      <c r="AQ604" s="10"/>
      <c r="AR604" s="1">
        <v>20</v>
      </c>
      <c r="AS604" s="1">
        <v>40</v>
      </c>
      <c r="AT604" s="1">
        <v>40</v>
      </c>
      <c r="AU604" s="12">
        <f t="shared" si="173"/>
        <v>100</v>
      </c>
      <c r="AV604" s="10">
        <v>12</v>
      </c>
      <c r="AW604" s="1"/>
      <c r="AX604" s="1"/>
      <c r="AY604" s="1"/>
      <c r="AZ604" s="1"/>
      <c r="BA604" s="14">
        <f t="shared" si="166"/>
        <v>12</v>
      </c>
      <c r="BB604" s="1"/>
      <c r="BC604" s="1"/>
      <c r="BD604" s="1"/>
      <c r="BE604" s="1"/>
      <c r="BF604" s="1"/>
      <c r="BG604" s="16">
        <f t="shared" si="167"/>
        <v>0</v>
      </c>
      <c r="BH604" s="16">
        <f t="shared" si="168"/>
        <v>112</v>
      </c>
    </row>
    <row r="605" spans="1:60" ht="25.5" customHeight="1" x14ac:dyDescent="0.25">
      <c r="A605" s="1" t="s">
        <v>2523</v>
      </c>
      <c r="B605" s="1" t="s">
        <v>1785</v>
      </c>
      <c r="C605" s="1" t="s">
        <v>1806</v>
      </c>
      <c r="D605" s="2">
        <v>4.53</v>
      </c>
      <c r="E605" s="1" t="s">
        <v>1319</v>
      </c>
      <c r="F605" s="1" t="s">
        <v>73</v>
      </c>
      <c r="G605" s="95" t="s">
        <v>27</v>
      </c>
      <c r="H605" s="1" t="s">
        <v>27</v>
      </c>
      <c r="I605" s="1" t="s">
        <v>27</v>
      </c>
      <c r="J605" s="4" t="s">
        <v>804</v>
      </c>
      <c r="K605" s="3">
        <v>100</v>
      </c>
      <c r="L605" s="3">
        <v>0</v>
      </c>
      <c r="M605" s="4" t="s">
        <v>99</v>
      </c>
      <c r="N605" s="4" t="s">
        <v>2049</v>
      </c>
      <c r="O605" s="3" t="s">
        <v>33</v>
      </c>
      <c r="P605" s="3" t="s">
        <v>38</v>
      </c>
      <c r="Q605" s="5" t="s">
        <v>1786</v>
      </c>
      <c r="R605" s="4" t="s">
        <v>1836</v>
      </c>
      <c r="S605" s="19" t="s">
        <v>1835</v>
      </c>
      <c r="T605" s="6" t="s">
        <v>2163</v>
      </c>
      <c r="U605" s="4" t="s">
        <v>151</v>
      </c>
      <c r="V605" s="4" t="s">
        <v>1820</v>
      </c>
      <c r="W605" s="4" t="s">
        <v>1831</v>
      </c>
      <c r="X605" s="4" t="s">
        <v>36</v>
      </c>
      <c r="Y605" s="1" t="s">
        <v>27</v>
      </c>
      <c r="Z605" s="1" t="s">
        <v>27</v>
      </c>
      <c r="AA605" s="1" t="s">
        <v>27</v>
      </c>
      <c r="AB605" s="1"/>
      <c r="AC605" s="2" t="str">
        <f t="shared" si="170"/>
        <v>85</v>
      </c>
      <c r="AD605" s="2">
        <f t="shared" si="165"/>
        <v>4.53</v>
      </c>
      <c r="AE605" s="2">
        <f t="shared" si="171"/>
        <v>3.8505000000000003</v>
      </c>
      <c r="AF605" s="2" t="str">
        <f t="shared" si="175"/>
        <v>30</v>
      </c>
      <c r="AG605" s="1" t="str">
        <f t="shared" si="178"/>
        <v>30</v>
      </c>
      <c r="AH605" s="1">
        <v>20</v>
      </c>
      <c r="AI605" s="1">
        <f t="shared" si="174"/>
        <v>77.010000000000005</v>
      </c>
      <c r="AJ605" s="1">
        <f t="shared" si="169"/>
        <v>0</v>
      </c>
      <c r="AK605" s="7">
        <f t="shared" si="179"/>
        <v>77.010000000000005</v>
      </c>
      <c r="AL605" s="7">
        <v>0</v>
      </c>
      <c r="AM605" s="7">
        <f t="shared" si="172"/>
        <v>77.010000000000005</v>
      </c>
      <c r="AN605" s="7"/>
      <c r="AO605" s="124">
        <v>77</v>
      </c>
      <c r="AP605" s="125"/>
      <c r="AQ605" s="1"/>
      <c r="AR605" s="4">
        <v>15</v>
      </c>
      <c r="AS605" s="4">
        <v>30</v>
      </c>
      <c r="AT605" s="10">
        <v>30</v>
      </c>
      <c r="AU605" s="12">
        <f t="shared" si="173"/>
        <v>75</v>
      </c>
      <c r="AV605" s="1">
        <v>2</v>
      </c>
      <c r="AW605" s="1"/>
      <c r="AX605" s="1"/>
      <c r="AY605" s="1"/>
      <c r="AZ605" s="1"/>
      <c r="BA605" s="14">
        <f t="shared" si="166"/>
        <v>2</v>
      </c>
      <c r="BB605" s="1"/>
      <c r="BC605" s="1"/>
      <c r="BD605" s="1"/>
      <c r="BE605" s="1"/>
      <c r="BF605" s="1"/>
      <c r="BG605" s="16">
        <f t="shared" si="167"/>
        <v>0</v>
      </c>
      <c r="BH605" s="16">
        <f t="shared" si="168"/>
        <v>77</v>
      </c>
    </row>
    <row r="606" spans="1:60" ht="25.5" customHeight="1" x14ac:dyDescent="0.25">
      <c r="A606" s="4" t="s">
        <v>2942</v>
      </c>
      <c r="B606" s="122" t="s">
        <v>2734</v>
      </c>
      <c r="C606" s="1" t="s">
        <v>1806</v>
      </c>
      <c r="D606" s="123">
        <v>0.39</v>
      </c>
      <c r="E606" s="4" t="s">
        <v>1319</v>
      </c>
      <c r="F606" s="5" t="s">
        <v>29</v>
      </c>
      <c r="G606" s="1" t="s">
        <v>27</v>
      </c>
      <c r="H606" s="1" t="s">
        <v>27</v>
      </c>
      <c r="I606" s="1" t="s">
        <v>27</v>
      </c>
      <c r="J606" s="4" t="s">
        <v>804</v>
      </c>
      <c r="K606" s="4">
        <v>100</v>
      </c>
      <c r="L606" s="4">
        <v>0</v>
      </c>
      <c r="M606" s="4" t="s">
        <v>898</v>
      </c>
      <c r="N606" s="4" t="s">
        <v>2804</v>
      </c>
      <c r="O606" s="4" t="s">
        <v>33</v>
      </c>
      <c r="P606" s="4" t="s">
        <v>38</v>
      </c>
      <c r="Q606" s="4" t="s">
        <v>205</v>
      </c>
      <c r="R606" s="4" t="s">
        <v>117</v>
      </c>
      <c r="S606" s="4" t="s">
        <v>1833</v>
      </c>
      <c r="T606" s="6" t="s">
        <v>2163</v>
      </c>
      <c r="U606" s="4" t="s">
        <v>129</v>
      </c>
      <c r="V606" s="4" t="s">
        <v>1820</v>
      </c>
      <c r="W606" s="4" t="s">
        <v>44</v>
      </c>
      <c r="X606" s="4" t="s">
        <v>36</v>
      </c>
      <c r="Y606" s="1" t="s">
        <v>27</v>
      </c>
      <c r="Z606" s="1" t="s">
        <v>27</v>
      </c>
      <c r="AA606" s="1" t="s">
        <v>27</v>
      </c>
      <c r="AC606" s="2" t="str">
        <f t="shared" si="170"/>
        <v>100</v>
      </c>
      <c r="AD606" s="2">
        <f t="shared" si="165"/>
        <v>0.39</v>
      </c>
      <c r="AE606" s="2">
        <f t="shared" si="171"/>
        <v>0.39</v>
      </c>
      <c r="AF606" s="2" t="str">
        <f t="shared" si="175"/>
        <v>10</v>
      </c>
      <c r="AG606" s="1" t="str">
        <f t="shared" si="178"/>
        <v>30</v>
      </c>
      <c r="AH606" s="4">
        <v>30</v>
      </c>
      <c r="AI606" s="1">
        <f t="shared" si="174"/>
        <v>11.7</v>
      </c>
      <c r="AJ606" s="1">
        <f t="shared" si="169"/>
        <v>0</v>
      </c>
      <c r="AK606" s="7">
        <f t="shared" si="179"/>
        <v>11.700000000000001</v>
      </c>
      <c r="AL606" s="1">
        <v>0</v>
      </c>
      <c r="AM606" s="1">
        <f t="shared" si="172"/>
        <v>11.700000000000001</v>
      </c>
      <c r="AO606" s="124">
        <v>12</v>
      </c>
      <c r="AP606" s="127"/>
      <c r="AR606" s="4">
        <v>5</v>
      </c>
      <c r="AS606" s="4">
        <v>7</v>
      </c>
      <c r="AU606" s="12">
        <f t="shared" si="173"/>
        <v>12</v>
      </c>
      <c r="BA606" s="14">
        <f t="shared" si="166"/>
        <v>0</v>
      </c>
      <c r="BG606" s="16">
        <f t="shared" si="167"/>
        <v>0</v>
      </c>
      <c r="BH606" s="16">
        <f t="shared" si="168"/>
        <v>12</v>
      </c>
    </row>
    <row r="607" spans="1:60" ht="25.5" customHeight="1" x14ac:dyDescent="0.25">
      <c r="A607" s="1" t="s">
        <v>1755</v>
      </c>
      <c r="B607" s="1" t="s">
        <v>1756</v>
      </c>
      <c r="C607" s="1" t="s">
        <v>1806</v>
      </c>
      <c r="D607" s="2">
        <v>0.61</v>
      </c>
      <c r="E607" s="1" t="s">
        <v>1319</v>
      </c>
      <c r="F607" s="1" t="s">
        <v>73</v>
      </c>
      <c r="G607" s="95" t="s">
        <v>27</v>
      </c>
      <c r="H607" s="95" t="s">
        <v>27</v>
      </c>
      <c r="I607" s="95" t="s">
        <v>27</v>
      </c>
      <c r="J607" s="4" t="s">
        <v>804</v>
      </c>
      <c r="K607" s="3">
        <v>100</v>
      </c>
      <c r="L607" s="3">
        <v>0</v>
      </c>
      <c r="M607" s="4" t="s">
        <v>292</v>
      </c>
      <c r="N607" s="4" t="s">
        <v>1732</v>
      </c>
      <c r="O607" s="3" t="s">
        <v>2254</v>
      </c>
      <c r="P607" s="3" t="s">
        <v>38</v>
      </c>
      <c r="Q607" s="5" t="s">
        <v>1757</v>
      </c>
      <c r="R607" s="76" t="s">
        <v>2276</v>
      </c>
      <c r="S607" s="86" t="s">
        <v>2261</v>
      </c>
      <c r="T607" s="108" t="s">
        <v>2163</v>
      </c>
      <c r="U607" s="76" t="s">
        <v>151</v>
      </c>
      <c r="V607" s="4" t="s">
        <v>1820</v>
      </c>
      <c r="W607" s="4" t="s">
        <v>1899</v>
      </c>
      <c r="X607" s="4" t="s">
        <v>36</v>
      </c>
      <c r="Y607" s="1" t="s">
        <v>27</v>
      </c>
      <c r="Z607" s="1" t="s">
        <v>27</v>
      </c>
      <c r="AA607" s="1" t="s">
        <v>27</v>
      </c>
      <c r="AB607" s="1"/>
      <c r="AC607" s="2" t="str">
        <f t="shared" si="170"/>
        <v>100</v>
      </c>
      <c r="AD607" s="2">
        <f t="shared" si="165"/>
        <v>0.61</v>
      </c>
      <c r="AE607" s="2">
        <f t="shared" si="171"/>
        <v>0.61</v>
      </c>
      <c r="AF607" s="2" t="str">
        <f t="shared" si="175"/>
        <v>10</v>
      </c>
      <c r="AG607" s="1" t="str">
        <f t="shared" si="178"/>
        <v>30</v>
      </c>
      <c r="AH607" s="1">
        <v>20</v>
      </c>
      <c r="AI607" s="1">
        <f t="shared" si="174"/>
        <v>12.2</v>
      </c>
      <c r="AJ607" s="1">
        <f t="shared" si="169"/>
        <v>0</v>
      </c>
      <c r="AK607" s="7">
        <f t="shared" si="179"/>
        <v>12.2</v>
      </c>
      <c r="AL607" s="7">
        <v>0</v>
      </c>
      <c r="AM607" s="7">
        <f t="shared" si="172"/>
        <v>12.2</v>
      </c>
      <c r="AN607" s="7"/>
      <c r="AO607" s="124">
        <v>12</v>
      </c>
      <c r="AP607" s="125"/>
      <c r="AQ607" s="1"/>
      <c r="AR607" s="10">
        <v>5</v>
      </c>
      <c r="AS607" s="1">
        <v>7</v>
      </c>
      <c r="AT607" s="1"/>
      <c r="AU607" s="12">
        <f t="shared" si="173"/>
        <v>12</v>
      </c>
      <c r="AV607" s="1"/>
      <c r="AW607" s="1"/>
      <c r="AX607" s="1"/>
      <c r="AY607" s="1"/>
      <c r="AZ607" s="1"/>
      <c r="BA607" s="14">
        <f t="shared" si="166"/>
        <v>0</v>
      </c>
      <c r="BB607" s="1"/>
      <c r="BC607" s="1"/>
      <c r="BD607" s="1"/>
      <c r="BE607" s="1"/>
      <c r="BF607" s="1"/>
      <c r="BG607" s="16">
        <f t="shared" si="167"/>
        <v>0</v>
      </c>
      <c r="BH607" s="16">
        <f t="shared" si="168"/>
        <v>12</v>
      </c>
    </row>
    <row r="608" spans="1:60" ht="25.5" customHeight="1" x14ac:dyDescent="0.25">
      <c r="A608" s="1" t="s">
        <v>1758</v>
      </c>
      <c r="B608" s="1" t="s">
        <v>1759</v>
      </c>
      <c r="C608" s="1" t="s">
        <v>1806</v>
      </c>
      <c r="D608" s="132">
        <v>3.43</v>
      </c>
      <c r="E608" s="1" t="s">
        <v>1319</v>
      </c>
      <c r="F608" s="1" t="s">
        <v>73</v>
      </c>
      <c r="G608" s="95" t="s">
        <v>27</v>
      </c>
      <c r="H608" s="95" t="s">
        <v>27</v>
      </c>
      <c r="I608" s="95" t="s">
        <v>27</v>
      </c>
      <c r="J608" s="4" t="s">
        <v>804</v>
      </c>
      <c r="K608" s="3">
        <v>100</v>
      </c>
      <c r="L608" s="3">
        <v>0</v>
      </c>
      <c r="M608" s="4" t="s">
        <v>1984</v>
      </c>
      <c r="N608" s="4" t="s">
        <v>1760</v>
      </c>
      <c r="O608" s="3" t="s">
        <v>33</v>
      </c>
      <c r="P608" s="3" t="s">
        <v>38</v>
      </c>
      <c r="Q608" s="74" t="s">
        <v>1761</v>
      </c>
      <c r="R608" s="76" t="s">
        <v>2556</v>
      </c>
      <c r="S608" s="76" t="s">
        <v>2157</v>
      </c>
      <c r="T608" s="108" t="s">
        <v>2163</v>
      </c>
      <c r="U608" s="76" t="s">
        <v>151</v>
      </c>
      <c r="V608" s="4" t="s">
        <v>1820</v>
      </c>
      <c r="W608" s="4" t="s">
        <v>1915</v>
      </c>
      <c r="X608" s="4" t="s">
        <v>36</v>
      </c>
      <c r="Y608" s="1" t="s">
        <v>27</v>
      </c>
      <c r="Z608" s="1" t="s">
        <v>27</v>
      </c>
      <c r="AA608" s="1" t="s">
        <v>27</v>
      </c>
      <c r="AB608" s="1"/>
      <c r="AC608" s="2" t="str">
        <f t="shared" si="170"/>
        <v>85</v>
      </c>
      <c r="AD608" s="2">
        <f t="shared" si="165"/>
        <v>3.43</v>
      </c>
      <c r="AE608" s="2">
        <f t="shared" si="171"/>
        <v>2.9155000000000002</v>
      </c>
      <c r="AF608" s="2" t="str">
        <f t="shared" si="175"/>
        <v>30</v>
      </c>
      <c r="AG608" s="1" t="str">
        <f t="shared" si="178"/>
        <v>30</v>
      </c>
      <c r="AH608" s="1">
        <v>20</v>
      </c>
      <c r="AI608" s="1">
        <f t="shared" si="174"/>
        <v>58.31</v>
      </c>
      <c r="AJ608" s="1">
        <f t="shared" ref="AJ608:AJ614" si="180">(AK608*L608)/100</f>
        <v>0</v>
      </c>
      <c r="AK608" s="7">
        <f t="shared" si="179"/>
        <v>58.31</v>
      </c>
      <c r="AL608" s="7">
        <v>0</v>
      </c>
      <c r="AM608" s="7">
        <f t="shared" si="172"/>
        <v>58.31</v>
      </c>
      <c r="AN608" s="7"/>
      <c r="AO608" s="124">
        <v>58</v>
      </c>
      <c r="AP608" s="125"/>
      <c r="AQ608" s="10"/>
      <c r="AR608" s="4">
        <v>15</v>
      </c>
      <c r="AS608" s="4">
        <v>30</v>
      </c>
      <c r="AT608" s="1">
        <v>13</v>
      </c>
      <c r="AU608" s="12">
        <f t="shared" si="173"/>
        <v>58</v>
      </c>
      <c r="AV608" s="10"/>
      <c r="AW608" s="10"/>
      <c r="AX608" s="10"/>
      <c r="AY608" s="10"/>
      <c r="AZ608" s="10"/>
      <c r="BA608" s="14">
        <f t="shared" si="166"/>
        <v>0</v>
      </c>
      <c r="BB608" s="1"/>
      <c r="BC608" s="1"/>
      <c r="BD608" s="1"/>
      <c r="BE608" s="1"/>
      <c r="BF608" s="1"/>
      <c r="BG608" s="16">
        <f t="shared" si="167"/>
        <v>0</v>
      </c>
      <c r="BH608" s="16">
        <f t="shared" si="168"/>
        <v>58</v>
      </c>
    </row>
    <row r="609" spans="1:60" ht="25.5" customHeight="1" x14ac:dyDescent="0.25">
      <c r="A609" s="131" t="s">
        <v>1762</v>
      </c>
      <c r="B609" s="131" t="s">
        <v>1763</v>
      </c>
      <c r="C609" s="1" t="s">
        <v>1806</v>
      </c>
      <c r="D609" s="132">
        <v>6.39</v>
      </c>
      <c r="E609" s="131" t="s">
        <v>1319</v>
      </c>
      <c r="F609" s="131" t="s">
        <v>73</v>
      </c>
      <c r="G609" s="95" t="s">
        <v>27</v>
      </c>
      <c r="H609" s="1" t="s">
        <v>27</v>
      </c>
      <c r="I609" s="1" t="s">
        <v>27</v>
      </c>
      <c r="J609" s="4" t="s">
        <v>804</v>
      </c>
      <c r="K609" s="3">
        <v>100</v>
      </c>
      <c r="L609" s="3">
        <v>0</v>
      </c>
      <c r="M609" s="129" t="s">
        <v>292</v>
      </c>
      <c r="N609" s="131" t="s">
        <v>1764</v>
      </c>
      <c r="O609" s="3" t="s">
        <v>33</v>
      </c>
      <c r="P609" s="3" t="s">
        <v>38</v>
      </c>
      <c r="Q609" s="74" t="s">
        <v>1765</v>
      </c>
      <c r="R609" s="76" t="s">
        <v>1836</v>
      </c>
      <c r="S609" s="86" t="s">
        <v>1835</v>
      </c>
      <c r="T609" s="108" t="s">
        <v>2163</v>
      </c>
      <c r="U609" s="76" t="s">
        <v>151</v>
      </c>
      <c r="V609" s="4" t="s">
        <v>1820</v>
      </c>
      <c r="W609" s="4" t="s">
        <v>1889</v>
      </c>
      <c r="X609" s="4" t="s">
        <v>36</v>
      </c>
      <c r="Y609" s="1" t="s">
        <v>27</v>
      </c>
      <c r="Z609" s="1" t="s">
        <v>27</v>
      </c>
      <c r="AA609" s="1" t="s">
        <v>27</v>
      </c>
      <c r="AB609" s="1"/>
      <c r="AC609" s="2" t="str">
        <f t="shared" si="170"/>
        <v>80</v>
      </c>
      <c r="AD609" s="2">
        <f t="shared" si="165"/>
        <v>6.39</v>
      </c>
      <c r="AE609" s="2">
        <f t="shared" si="171"/>
        <v>5.1120000000000001</v>
      </c>
      <c r="AF609" s="2" t="str">
        <f t="shared" si="175"/>
        <v>40</v>
      </c>
      <c r="AG609" s="1" t="str">
        <f t="shared" si="178"/>
        <v>30</v>
      </c>
      <c r="AH609" s="1">
        <v>20</v>
      </c>
      <c r="AI609" s="1">
        <f t="shared" si="174"/>
        <v>102.24</v>
      </c>
      <c r="AJ609" s="1">
        <f t="shared" si="180"/>
        <v>0</v>
      </c>
      <c r="AK609" s="7">
        <f t="shared" si="179"/>
        <v>102.24000000000001</v>
      </c>
      <c r="AL609" s="7">
        <v>0</v>
      </c>
      <c r="AM609" s="7">
        <f t="shared" si="172"/>
        <v>102.24000000000001</v>
      </c>
      <c r="AN609" s="7"/>
      <c r="AO609" s="8">
        <v>102</v>
      </c>
      <c r="AP609" s="9"/>
      <c r="AQ609" s="10"/>
      <c r="AR609" s="1">
        <v>20</v>
      </c>
      <c r="AS609" s="1">
        <v>40</v>
      </c>
      <c r="AT609" s="1">
        <v>40</v>
      </c>
      <c r="AU609" s="12">
        <f t="shared" si="173"/>
        <v>100</v>
      </c>
      <c r="AV609" s="10">
        <v>2</v>
      </c>
      <c r="AW609" s="10"/>
      <c r="AX609" s="10"/>
      <c r="AY609" s="10"/>
      <c r="AZ609" s="10"/>
      <c r="BA609" s="14">
        <f t="shared" si="166"/>
        <v>2</v>
      </c>
      <c r="BB609" s="1"/>
      <c r="BC609" s="1"/>
      <c r="BD609" s="1"/>
      <c r="BE609" s="1"/>
      <c r="BF609" s="1"/>
      <c r="BG609" s="16">
        <f t="shared" si="167"/>
        <v>0</v>
      </c>
      <c r="BH609" s="16">
        <f t="shared" si="168"/>
        <v>102</v>
      </c>
    </row>
    <row r="610" spans="1:60" ht="25.5" customHeight="1" x14ac:dyDescent="0.25">
      <c r="A610" s="131" t="s">
        <v>1766</v>
      </c>
      <c r="B610" s="131" t="s">
        <v>1767</v>
      </c>
      <c r="C610" s="1" t="s">
        <v>1806</v>
      </c>
      <c r="D610" s="132">
        <v>11.66</v>
      </c>
      <c r="E610" s="131" t="s">
        <v>1319</v>
      </c>
      <c r="F610" s="131" t="s">
        <v>73</v>
      </c>
      <c r="G610" s="95" t="s">
        <v>27</v>
      </c>
      <c r="H610" s="1" t="s">
        <v>27</v>
      </c>
      <c r="I610" s="1" t="s">
        <v>27</v>
      </c>
      <c r="J610" s="4" t="s">
        <v>804</v>
      </c>
      <c r="K610" s="3">
        <v>100</v>
      </c>
      <c r="L610" s="3">
        <v>0</v>
      </c>
      <c r="M610" s="129" t="s">
        <v>292</v>
      </c>
      <c r="N610" s="131" t="s">
        <v>1768</v>
      </c>
      <c r="O610" s="3" t="s">
        <v>2255</v>
      </c>
      <c r="P610" s="3" t="s">
        <v>38</v>
      </c>
      <c r="Q610" s="74" t="s">
        <v>1769</v>
      </c>
      <c r="R610" s="76" t="s">
        <v>2554</v>
      </c>
      <c r="S610" s="76" t="s">
        <v>2157</v>
      </c>
      <c r="T610" s="108" t="s">
        <v>2163</v>
      </c>
      <c r="U610" s="76" t="s">
        <v>151</v>
      </c>
      <c r="V610" s="4" t="s">
        <v>1820</v>
      </c>
      <c r="W610" s="4" t="s">
        <v>1914</v>
      </c>
      <c r="X610" s="4" t="s">
        <v>36</v>
      </c>
      <c r="Y610" s="1" t="s">
        <v>27</v>
      </c>
      <c r="Z610" s="1" t="s">
        <v>27</v>
      </c>
      <c r="AA610" s="1" t="s">
        <v>27</v>
      </c>
      <c r="AB610" s="1"/>
      <c r="AC610" s="2" t="str">
        <f t="shared" si="170"/>
        <v>65</v>
      </c>
      <c r="AD610" s="2">
        <f t="shared" si="165"/>
        <v>11.66</v>
      </c>
      <c r="AE610" s="2">
        <f t="shared" si="171"/>
        <v>7.5789999999999997</v>
      </c>
      <c r="AF610" s="2" t="str">
        <f t="shared" si="175"/>
        <v>40</v>
      </c>
      <c r="AG610" s="1" t="str">
        <f t="shared" si="178"/>
        <v>30</v>
      </c>
      <c r="AH610" s="1">
        <v>20</v>
      </c>
      <c r="AI610" s="1">
        <f t="shared" si="174"/>
        <v>151.57999999999998</v>
      </c>
      <c r="AJ610" s="1">
        <f t="shared" si="180"/>
        <v>0</v>
      </c>
      <c r="AK610" s="7">
        <f t="shared" si="179"/>
        <v>151.57999999999998</v>
      </c>
      <c r="AL610" s="7">
        <v>0</v>
      </c>
      <c r="AM610" s="7">
        <f t="shared" si="172"/>
        <v>151.57999999999998</v>
      </c>
      <c r="AN610" s="7"/>
      <c r="AO610" s="8">
        <v>152</v>
      </c>
      <c r="AP610" s="9"/>
      <c r="AQ610" s="18"/>
      <c r="AR610" s="1">
        <v>20</v>
      </c>
      <c r="AS610" s="1">
        <v>40</v>
      </c>
      <c r="AT610" s="1">
        <v>40</v>
      </c>
      <c r="AU610" s="12">
        <f t="shared" si="173"/>
        <v>100</v>
      </c>
      <c r="AV610" s="10">
        <v>40</v>
      </c>
      <c r="AW610" s="10">
        <v>12</v>
      </c>
      <c r="AX610" s="10"/>
      <c r="AY610" s="10"/>
      <c r="AZ610" s="10"/>
      <c r="BA610" s="14">
        <f t="shared" si="166"/>
        <v>52</v>
      </c>
      <c r="BB610" s="1"/>
      <c r="BC610" s="1"/>
      <c r="BD610" s="1"/>
      <c r="BE610" s="1"/>
      <c r="BF610" s="1"/>
      <c r="BG610" s="16">
        <f t="shared" si="167"/>
        <v>0</v>
      </c>
      <c r="BH610" s="16">
        <f t="shared" si="168"/>
        <v>152</v>
      </c>
    </row>
    <row r="611" spans="1:60" ht="25.5" customHeight="1" x14ac:dyDescent="0.25">
      <c r="A611" s="129" t="s">
        <v>2524</v>
      </c>
      <c r="B611" s="131" t="s">
        <v>2136</v>
      </c>
      <c r="C611" s="1" t="s">
        <v>1806</v>
      </c>
      <c r="D611" s="132">
        <v>0.14000000000000001</v>
      </c>
      <c r="E611" s="129" t="s">
        <v>1327</v>
      </c>
      <c r="F611" s="131" t="s">
        <v>73</v>
      </c>
      <c r="G611" s="95" t="s">
        <v>27</v>
      </c>
      <c r="H611" s="1" t="s">
        <v>27</v>
      </c>
      <c r="I611" s="1" t="s">
        <v>27</v>
      </c>
      <c r="J611" s="4" t="s">
        <v>804</v>
      </c>
      <c r="K611" s="46" t="s">
        <v>2169</v>
      </c>
      <c r="L611" s="46" t="s">
        <v>2170</v>
      </c>
      <c r="M611" s="129" t="s">
        <v>2420</v>
      </c>
      <c r="N611" s="129" t="s">
        <v>2422</v>
      </c>
      <c r="O611" s="4" t="s">
        <v>33</v>
      </c>
      <c r="P611" s="4" t="s">
        <v>38</v>
      </c>
      <c r="Q611" s="76" t="s">
        <v>2421</v>
      </c>
      <c r="R611" s="76" t="s">
        <v>1836</v>
      </c>
      <c r="S611" s="76" t="s">
        <v>1835</v>
      </c>
      <c r="T611" s="108" t="s">
        <v>2163</v>
      </c>
      <c r="U611" s="76" t="s">
        <v>151</v>
      </c>
      <c r="V611" s="19" t="s">
        <v>1820</v>
      </c>
      <c r="W611" s="4" t="s">
        <v>1966</v>
      </c>
      <c r="X611" s="4" t="s">
        <v>36</v>
      </c>
      <c r="Y611" s="1" t="s">
        <v>27</v>
      </c>
      <c r="Z611" s="1" t="s">
        <v>27</v>
      </c>
      <c r="AA611" s="1" t="s">
        <v>27</v>
      </c>
      <c r="AC611" s="2" t="str">
        <f t="shared" si="170"/>
        <v>100</v>
      </c>
      <c r="AD611" s="2">
        <f t="shared" si="165"/>
        <v>0.14000000000000001</v>
      </c>
      <c r="AE611" s="2">
        <f t="shared" si="171"/>
        <v>0.14000000000000001</v>
      </c>
      <c r="AF611" s="2" t="str">
        <f t="shared" si="175"/>
        <v>5</v>
      </c>
      <c r="AG611" s="1" t="str">
        <f t="shared" si="178"/>
        <v>24</v>
      </c>
      <c r="AH611" s="4">
        <v>20</v>
      </c>
      <c r="AI611" s="1">
        <f t="shared" si="174"/>
        <v>2.8</v>
      </c>
      <c r="AJ611" s="1">
        <f t="shared" si="180"/>
        <v>0</v>
      </c>
      <c r="AK611" s="7">
        <f t="shared" si="179"/>
        <v>2.8000000000000003</v>
      </c>
      <c r="AL611" s="7">
        <v>0</v>
      </c>
      <c r="AM611" s="7">
        <f t="shared" si="172"/>
        <v>2.8000000000000003</v>
      </c>
      <c r="AO611" s="8">
        <v>3</v>
      </c>
      <c r="AP611" s="17"/>
      <c r="AR611" s="4">
        <v>3</v>
      </c>
      <c r="AU611" s="12">
        <f t="shared" si="173"/>
        <v>3</v>
      </c>
      <c r="BA611" s="14">
        <f t="shared" si="166"/>
        <v>0</v>
      </c>
      <c r="BG611" s="16">
        <f t="shared" si="167"/>
        <v>0</v>
      </c>
      <c r="BH611" s="16">
        <f t="shared" si="168"/>
        <v>3</v>
      </c>
    </row>
    <row r="612" spans="1:60" ht="25.5" customHeight="1" x14ac:dyDescent="0.25">
      <c r="A612" s="129" t="s">
        <v>1325</v>
      </c>
      <c r="B612" s="129" t="s">
        <v>1326</v>
      </c>
      <c r="C612" s="5" t="s">
        <v>1816</v>
      </c>
      <c r="D612" s="133">
        <v>0.14000000000000001</v>
      </c>
      <c r="E612" s="129" t="s">
        <v>1327</v>
      </c>
      <c r="F612" s="4" t="s">
        <v>73</v>
      </c>
      <c r="G612" s="70" t="s">
        <v>1328</v>
      </c>
      <c r="H612" s="1" t="s">
        <v>1823</v>
      </c>
      <c r="I612" s="1" t="s">
        <v>27</v>
      </c>
      <c r="J612" s="18" t="s">
        <v>2970</v>
      </c>
      <c r="K612" s="22">
        <v>0</v>
      </c>
      <c r="L612" s="18">
        <v>100</v>
      </c>
      <c r="M612" s="129" t="s">
        <v>1329</v>
      </c>
      <c r="N612" s="135" t="s">
        <v>793</v>
      </c>
      <c r="O612" s="3" t="s">
        <v>2286</v>
      </c>
      <c r="P612" s="4" t="s">
        <v>38</v>
      </c>
      <c r="Q612" s="75" t="s">
        <v>42</v>
      </c>
      <c r="R612" s="74"/>
      <c r="S612" s="74"/>
      <c r="T612" s="74"/>
      <c r="U612" s="74"/>
      <c r="V612" s="5"/>
      <c r="W612" s="5"/>
      <c r="X612" s="5" t="s">
        <v>36</v>
      </c>
      <c r="Y612" s="24">
        <v>42620</v>
      </c>
      <c r="Z612" s="4" t="s">
        <v>38</v>
      </c>
      <c r="AA612" s="24" t="s">
        <v>27</v>
      </c>
      <c r="AB612" s="24"/>
      <c r="AC612" s="2" t="str">
        <f t="shared" si="170"/>
        <v>100</v>
      </c>
      <c r="AD612" s="2">
        <f t="shared" si="165"/>
        <v>0.14000000000000001</v>
      </c>
      <c r="AE612" s="2">
        <f t="shared" si="171"/>
        <v>0.14000000000000001</v>
      </c>
      <c r="AF612" s="1" t="str">
        <f t="shared" si="175"/>
        <v>5</v>
      </c>
      <c r="AG612" s="1" t="s">
        <v>829</v>
      </c>
      <c r="AH612" s="1" t="s">
        <v>27</v>
      </c>
      <c r="AI612" s="1">
        <f t="shared" si="174"/>
        <v>0</v>
      </c>
      <c r="AJ612" s="1">
        <f t="shared" si="180"/>
        <v>4</v>
      </c>
      <c r="AK612" s="25">
        <v>4</v>
      </c>
      <c r="AL612" s="1">
        <v>0</v>
      </c>
      <c r="AM612" s="1">
        <f t="shared" si="172"/>
        <v>4</v>
      </c>
      <c r="AN612" s="1"/>
      <c r="AO612" s="26">
        <v>2</v>
      </c>
      <c r="AP612" s="9">
        <v>2</v>
      </c>
      <c r="AQ612" s="25"/>
      <c r="AR612" s="28"/>
      <c r="AS612" s="25"/>
      <c r="AU612" s="12">
        <f t="shared" si="173"/>
        <v>2</v>
      </c>
      <c r="AV612" s="28"/>
      <c r="AW612" s="28"/>
      <c r="AX612" s="1"/>
      <c r="AY612" s="1"/>
      <c r="AZ612" s="1"/>
      <c r="BA612" s="14">
        <f t="shared" si="166"/>
        <v>0</v>
      </c>
      <c r="BB612" s="1"/>
      <c r="BC612" s="1"/>
      <c r="BD612" s="1"/>
      <c r="BE612" s="1"/>
      <c r="BF612" s="1"/>
      <c r="BG612" s="16">
        <f t="shared" si="167"/>
        <v>0</v>
      </c>
      <c r="BH612" s="16">
        <f t="shared" si="168"/>
        <v>2</v>
      </c>
    </row>
    <row r="613" spans="1:60" ht="25.5" customHeight="1" x14ac:dyDescent="0.25">
      <c r="A613" s="4" t="s">
        <v>1330</v>
      </c>
      <c r="B613" s="129" t="s">
        <v>1331</v>
      </c>
      <c r="C613" s="5" t="s">
        <v>1816</v>
      </c>
      <c r="D613" s="133">
        <v>7.0000000000000007E-2</v>
      </c>
      <c r="E613" s="129" t="s">
        <v>1327</v>
      </c>
      <c r="F613" s="4" t="s">
        <v>73</v>
      </c>
      <c r="G613" s="70" t="s">
        <v>1332</v>
      </c>
      <c r="H613" s="1" t="s">
        <v>1823</v>
      </c>
      <c r="I613" s="1" t="s">
        <v>27</v>
      </c>
      <c r="J613" s="18" t="s">
        <v>2970</v>
      </c>
      <c r="K613" s="22">
        <v>0</v>
      </c>
      <c r="L613" s="18">
        <v>100</v>
      </c>
      <c r="M613" s="129" t="s">
        <v>1333</v>
      </c>
      <c r="N613" s="135" t="s">
        <v>793</v>
      </c>
      <c r="O613" s="3" t="s">
        <v>2286</v>
      </c>
      <c r="P613" s="4" t="s">
        <v>38</v>
      </c>
      <c r="Q613" s="75" t="s">
        <v>42</v>
      </c>
      <c r="R613" s="74"/>
      <c r="S613" s="74"/>
      <c r="T613" s="74"/>
      <c r="U613" s="74"/>
      <c r="V613" s="5"/>
      <c r="W613" s="5"/>
      <c r="X613" s="5" t="s">
        <v>36</v>
      </c>
      <c r="Y613" s="24">
        <v>43336</v>
      </c>
      <c r="Z613" s="4" t="s">
        <v>32</v>
      </c>
      <c r="AA613" s="24">
        <v>44432</v>
      </c>
      <c r="AB613" s="24"/>
      <c r="AC613" s="2" t="str">
        <f t="shared" si="170"/>
        <v>100</v>
      </c>
      <c r="AD613" s="2">
        <f t="shared" si="165"/>
        <v>7.0000000000000007E-2</v>
      </c>
      <c r="AE613" s="2">
        <f t="shared" si="171"/>
        <v>7.0000000000000007E-2</v>
      </c>
      <c r="AF613" s="1" t="str">
        <f t="shared" si="175"/>
        <v>5</v>
      </c>
      <c r="AG613" s="1">
        <v>12</v>
      </c>
      <c r="AH613" s="1" t="s">
        <v>27</v>
      </c>
      <c r="AI613" s="1">
        <f t="shared" si="174"/>
        <v>0</v>
      </c>
      <c r="AJ613" s="1">
        <f t="shared" si="180"/>
        <v>4</v>
      </c>
      <c r="AK613" s="25">
        <v>4</v>
      </c>
      <c r="AL613" s="1">
        <v>0</v>
      </c>
      <c r="AM613" s="1">
        <f t="shared" si="172"/>
        <v>4</v>
      </c>
      <c r="AN613" s="1"/>
      <c r="AO613" s="26">
        <v>4</v>
      </c>
      <c r="AP613" s="25"/>
      <c r="AQ613" s="28">
        <v>4</v>
      </c>
      <c r="AR613" s="25"/>
      <c r="AU613" s="12">
        <f t="shared" si="173"/>
        <v>4</v>
      </c>
      <c r="AV613" s="28"/>
      <c r="AW613" s="28"/>
      <c r="AX613" s="1"/>
      <c r="AY613" s="1"/>
      <c r="AZ613" s="1"/>
      <c r="BA613" s="14">
        <f t="shared" si="166"/>
        <v>0</v>
      </c>
      <c r="BB613" s="1"/>
      <c r="BC613" s="1"/>
      <c r="BD613" s="1"/>
      <c r="BE613" s="1"/>
      <c r="BF613" s="1"/>
      <c r="BG613" s="16">
        <f t="shared" si="167"/>
        <v>0</v>
      </c>
      <c r="BH613" s="16">
        <f t="shared" si="168"/>
        <v>4</v>
      </c>
    </row>
    <row r="614" spans="1:60" ht="25.5" customHeight="1" x14ac:dyDescent="0.25">
      <c r="A614" s="5" t="s">
        <v>1334</v>
      </c>
      <c r="B614" s="128" t="s">
        <v>1335</v>
      </c>
      <c r="C614" s="5" t="s">
        <v>1816</v>
      </c>
      <c r="D614" s="5">
        <v>0.1</v>
      </c>
      <c r="E614" s="5" t="s">
        <v>1327</v>
      </c>
      <c r="F614" s="5" t="s">
        <v>37</v>
      </c>
      <c r="G614" s="5" t="s">
        <v>1336</v>
      </c>
      <c r="H614" s="1" t="s">
        <v>1823</v>
      </c>
      <c r="I614" s="1" t="s">
        <v>27</v>
      </c>
      <c r="J614" s="5" t="s">
        <v>2970</v>
      </c>
      <c r="K614" s="5">
        <v>0</v>
      </c>
      <c r="L614" s="5">
        <v>100</v>
      </c>
      <c r="M614" s="5" t="s">
        <v>898</v>
      </c>
      <c r="N614" s="5" t="s">
        <v>898</v>
      </c>
      <c r="O614" s="3" t="s">
        <v>33</v>
      </c>
      <c r="P614" s="4" t="s">
        <v>38</v>
      </c>
      <c r="Q614" s="10" t="s">
        <v>42</v>
      </c>
      <c r="R614" s="5"/>
      <c r="S614" s="74"/>
      <c r="T614" s="74"/>
      <c r="U614" s="5"/>
      <c r="V614" s="5"/>
      <c r="W614" s="5"/>
      <c r="X614" s="5" t="s">
        <v>36</v>
      </c>
      <c r="Y614" s="35">
        <v>43776</v>
      </c>
      <c r="Z614" s="5" t="s">
        <v>32</v>
      </c>
      <c r="AA614" s="35">
        <v>44872</v>
      </c>
      <c r="AB614" s="35"/>
      <c r="AC614" s="2" t="str">
        <f t="shared" si="170"/>
        <v>100</v>
      </c>
      <c r="AD614" s="2">
        <f t="shared" si="165"/>
        <v>0.1</v>
      </c>
      <c r="AE614" s="2">
        <f t="shared" si="171"/>
        <v>0.1</v>
      </c>
      <c r="AF614" s="1" t="str">
        <f t="shared" si="175"/>
        <v>5</v>
      </c>
      <c r="AG614" s="1">
        <v>12</v>
      </c>
      <c r="AH614" s="36" t="s">
        <v>27</v>
      </c>
      <c r="AI614" s="1">
        <f t="shared" si="174"/>
        <v>0</v>
      </c>
      <c r="AJ614" s="1">
        <f t="shared" si="180"/>
        <v>1</v>
      </c>
      <c r="AK614" s="36">
        <v>1</v>
      </c>
      <c r="AL614" s="1">
        <v>0</v>
      </c>
      <c r="AM614" s="1">
        <f t="shared" si="172"/>
        <v>1</v>
      </c>
      <c r="AN614" s="1"/>
      <c r="AO614" s="47">
        <v>1</v>
      </c>
      <c r="AP614" s="37"/>
      <c r="AQ614" s="5">
        <v>1</v>
      </c>
      <c r="AR614" s="25"/>
      <c r="AT614" s="5"/>
      <c r="AU614" s="12">
        <f t="shared" si="173"/>
        <v>1</v>
      </c>
      <c r="AV614" s="28"/>
      <c r="AW614" s="28"/>
      <c r="AX614" s="36"/>
      <c r="AY614" s="36"/>
      <c r="AZ614" s="36"/>
      <c r="BA614" s="14">
        <f t="shared" si="166"/>
        <v>0</v>
      </c>
      <c r="BB614" s="28"/>
      <c r="BC614" s="28"/>
      <c r="BD614" s="28"/>
      <c r="BE614" s="28"/>
      <c r="BF614" s="28"/>
      <c r="BG614" s="16">
        <f t="shared" si="167"/>
        <v>0</v>
      </c>
      <c r="BH614" s="16">
        <f t="shared" si="168"/>
        <v>1</v>
      </c>
    </row>
  </sheetData>
  <autoFilter ref="A1:DO624" xr:uid="{5DDAFDDE-4EFA-4B10-ABF2-9E0136A379AD}">
    <sortState xmlns:xlrd2="http://schemas.microsoft.com/office/spreadsheetml/2017/richdata2" ref="A2:DO616">
      <sortCondition ref="A1:A624"/>
    </sortState>
  </autoFilter>
  <dataConsolidate/>
  <phoneticPr fontId="21" type="noConversion"/>
  <conditionalFormatting sqref="A614:A1048576 A1:A36 A39:A606">
    <cfRule type="duplicateValues" dxfId="3" priority="4"/>
  </conditionalFormatting>
  <conditionalFormatting sqref="A608">
    <cfRule type="duplicateValues" dxfId="2" priority="3"/>
  </conditionalFormatting>
  <conditionalFormatting sqref="A607">
    <cfRule type="duplicateValues" dxfId="1" priority="2"/>
  </conditionalFormatting>
  <conditionalFormatting sqref="A613">
    <cfRule type="duplicateValues" dxfId="0" priority="1"/>
  </conditionalFormatting>
  <dataValidations count="1">
    <dataValidation type="list" allowBlank="1" showInputMessage="1" showErrorMessage="1" sqref="A431" xr:uid="{B0558DE4-FA93-4BAF-93BE-FF475B80708A}">
      <formula1>#REF!</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31253A71BBBCB459F48F83A154881A6" ma:contentTypeVersion="5" ma:contentTypeDescription="Create a new document." ma:contentTypeScope="" ma:versionID="7f52118593e102fd7761cb400654dfd7">
  <xsd:schema xmlns:xsd="http://www.w3.org/2001/XMLSchema" xmlns:xs="http://www.w3.org/2001/XMLSchema" xmlns:p="http://schemas.microsoft.com/office/2006/metadata/properties" xmlns:ns3="2c1c7021-0524-4892-bbfe-044a7d278907" xmlns:ns4="361c274c-52bb-469d-a838-5ec0fc1ac2da" targetNamespace="http://schemas.microsoft.com/office/2006/metadata/properties" ma:root="true" ma:fieldsID="6f504486006ce6f251b8f7ad2b4e5cf3" ns3:_="" ns4:_="">
    <xsd:import namespace="2c1c7021-0524-4892-bbfe-044a7d278907"/>
    <xsd:import namespace="361c274c-52bb-469d-a838-5ec0fc1ac2d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c7021-0524-4892-bbfe-044a7d27890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1c274c-52bb-469d-a838-5ec0fc1ac2d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E6F804-86F1-46EF-9532-6DF999A84D6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5A2DD4C-CAB3-426B-8563-33321C845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c7021-0524-4892-bbfe-044a7d278907"/>
    <ds:schemaRef ds:uri="361c274c-52bb-469d-a838-5ec0fc1ac2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BFFBA1-47B4-4462-A91D-FFDC4E7DDC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Local Plan Sites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King</dc:creator>
  <cp:keywords/>
  <dc:description/>
  <cp:lastModifiedBy>Jordan Fairclough</cp:lastModifiedBy>
  <cp:revision/>
  <dcterms:created xsi:type="dcterms:W3CDTF">2015-10-15T10:35:49Z</dcterms:created>
  <dcterms:modified xsi:type="dcterms:W3CDTF">2020-11-13T13:46:48Z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0x010100E31253A71BBBCB459F48F83A154881A6</vt:lpwstr>
  </property>
</Properties>
</file>